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VESTADOMGLAVNI\trdi disk\VESTA DOM\UPRAVLJANJE\FASADE\PETORČKI\POPISI PREGLEDANI ZRMK\1. KERSNIKOVA 4\"/>
    </mc:Choice>
  </mc:AlternateContent>
  <xr:revisionPtr revIDLastSave="0" documentId="13_ncr:1_{7297DC40-B5D4-4415-8945-41BBE0E9250A}" xr6:coauthVersionLast="47" xr6:coauthVersionMax="47" xr10:uidLastSave="{00000000-0000-0000-0000-000000000000}"/>
  <bookViews>
    <workbookView xWindow="-28920" yWindow="6660" windowWidth="29040" windowHeight="15720" xr2:uid="{00000000-000D-0000-FFFF-FFFF00000000}"/>
  </bookViews>
  <sheets>
    <sheet name="UVODNI LIST" sheetId="3" r:id="rId1"/>
    <sheet name="STANOVANJSKI OBJEKT" sheetId="4" r:id="rId2"/>
    <sheet name="REKAPITULACIJA"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4" l="1"/>
  <c r="F62" i="4" l="1"/>
  <c r="F85" i="4" l="1"/>
  <c r="F100" i="4"/>
  <c r="F44" i="4"/>
  <c r="F98" i="4" l="1"/>
  <c r="F96" i="4"/>
  <c r="F93" i="4"/>
  <c r="F91" i="4"/>
  <c r="F87" i="4"/>
  <c r="F89" i="4"/>
  <c r="F83" i="4"/>
  <c r="F81" i="4"/>
  <c r="F79" i="4"/>
  <c r="F77" i="4"/>
  <c r="F102" i="4" s="1"/>
  <c r="F13" i="2" l="1"/>
  <c r="F50" i="4"/>
  <c r="F34" i="4" l="1"/>
  <c r="F40" i="4" l="1"/>
  <c r="F46" i="4"/>
  <c r="F42" i="4"/>
  <c r="F38" i="4"/>
  <c r="F60" i="4"/>
  <c r="F65" i="4" s="1"/>
  <c r="F107" i="4"/>
  <c r="F32" i="4"/>
  <c r="F12" i="2"/>
  <c r="F109" i="4"/>
  <c r="F26" i="4"/>
  <c r="F14" i="4"/>
  <c r="F9" i="4"/>
  <c r="F36" i="4"/>
  <c r="F52" i="4"/>
  <c r="F112" i="4"/>
  <c r="F70" i="4"/>
  <c r="F48" i="4"/>
  <c r="F28" i="4"/>
  <c r="F24" i="4"/>
  <c r="F16" i="4"/>
  <c r="F11" i="4"/>
  <c r="F7" i="4"/>
  <c r="F18" i="4" s="1"/>
  <c r="F5" i="4"/>
  <c r="F3" i="4"/>
  <c r="F54" i="4" l="1"/>
  <c r="F114" i="4"/>
  <c r="F11" i="2"/>
  <c r="F9" i="2"/>
  <c r="F73" i="4"/>
  <c r="F15" i="2"/>
  <c r="F7" i="2"/>
  <c r="F17" i="2" l="1"/>
  <c r="F18" i="2" s="1"/>
  <c r="F21" i="2" s="1"/>
  <c r="F22" i="2" s="1"/>
  <c r="F23" i="2" s="1"/>
</calcChain>
</file>

<file path=xl/sharedStrings.xml><?xml version="1.0" encoding="utf-8"?>
<sst xmlns="http://schemas.openxmlformats.org/spreadsheetml/2006/main" count="125" uniqueCount="84">
  <si>
    <t xml:space="preserve">   </t>
  </si>
  <si>
    <t>m1</t>
  </si>
  <si>
    <t>m2</t>
  </si>
  <si>
    <t>FASADERSKA DELA</t>
  </si>
  <si>
    <t xml:space="preserve">                    R E K A P I T U L A C I J A</t>
  </si>
  <si>
    <t>Organizacija delovišča skladno z varnostnim načrtom in načrtom ureditve delovišča.</t>
  </si>
  <si>
    <t>komplet</t>
  </si>
  <si>
    <t xml:space="preserve">          PREDDELA:</t>
  </si>
  <si>
    <t>SKUPAJ VSA DELA:</t>
  </si>
  <si>
    <t>PREDDELA - PRIPRAVA GRADBIŠČA, RUŠITVENA IN ODSTRANJEVALNA DELA:</t>
  </si>
  <si>
    <t>SKUPAJ BREZ DDV:</t>
  </si>
  <si>
    <t>SKUPAJ Z DDV</t>
  </si>
  <si>
    <t>OSTALA DELA</t>
  </si>
  <si>
    <t xml:space="preserve">          OSTALA DELA:</t>
  </si>
  <si>
    <t>OSTALA DELA:</t>
  </si>
  <si>
    <t>Zaključno čiščenje objekta po končanju del.</t>
  </si>
  <si>
    <t>DDV 9,5 %</t>
  </si>
  <si>
    <t>NEPREDVIDENA DELA 5%:</t>
  </si>
  <si>
    <t>Postavitev začasnih objektov za potrebe izvajalcev na gradbišču (gradbiščni kontejner, WC kabina, gradbena ograja višine 2m...)</t>
  </si>
  <si>
    <t>KROVSKOKLEPARSKA DELA</t>
  </si>
  <si>
    <t>KROVSKOKLEPARSKA DELA:</t>
  </si>
  <si>
    <t>SLIKOPLESKARSKA DELA</t>
  </si>
  <si>
    <t>SLIKOPLESKARSKA DELA:</t>
  </si>
  <si>
    <t xml:space="preserve"> </t>
  </si>
  <si>
    <t>SPLOŠNA DOLOČILA IN OPOMBE :</t>
  </si>
  <si>
    <t xml:space="preserve"> -Priprava podlage za izvedbo fasade, izvedba preizkusov, izvedba fasade, zaključki in detajli morajo biti izvedeni skladno s Tehničnimi smernicami za pravilno izvedbo kontaktnih toplotnoizolacijskih fasadnih sistemov - TSPFSTI01, izdaja 01/2014.</t>
  </si>
  <si>
    <t xml:space="preserve"> - Popis del je izveden na podlagi ogleda objekta in opravljenih predizmer.Dopuščamo možnost napak pri izmerah, dodatna neopisana dela  in drugačno vrednotenje del. Izvajalec je dolžan pred izdelavo ponudbenega predračuna preveriti količine posameznih postavk popisa del. Morebitna odstopanja je potrebno sporočiti upravniku večstanovanjske stavbe.</t>
  </si>
  <si>
    <t xml:space="preserve"> -  Opisi pozicij so skrajšani. Ponudba za izvedbo mora vsebovati vse stroške za kompletno izdelavo pozicije, tudi če v popisu niso eksplicitno navedeni.</t>
  </si>
  <si>
    <t xml:space="preserve"> - Dela je potrebno izvajati skladno s projektno dokumentacijo in po pravilih stroke.</t>
  </si>
  <si>
    <t xml:space="preserve"> - Pri izvedbi del je je potrebno upoštevati določila pravil stroke, obvezno zahteve iz varstva pri delu.</t>
  </si>
  <si>
    <t xml:space="preserve"> - Pri izvedbi je potrebno uporabljati materiale, ki ustrezajo veljavnim predpisom in standardom, izmere in obračun je potrebno izdelati skladno z gradbenimi normami in uzancami.</t>
  </si>
  <si>
    <t xml:space="preserve"> - Upoštevati je vsa dela, materiale in transporte v postavkah posameznih del.</t>
  </si>
  <si>
    <t xml:space="preserve"> - Demontažo klima naprav, reklamnih tabel, rolet z vodili ter drugih raznih elementov, ki niso v popisu del odstranijo lastniki v lastni režiji</t>
  </si>
  <si>
    <t xml:space="preserve"> - Pri postavitvi fasadnega odra upoštevati specifičnost obstoječega objekta.</t>
  </si>
  <si>
    <t xml:space="preserve"> - Upoštevati je potrebno rušitve, odvoz na komunalno deponijo in plačilo vseh taks in pristojbin za vsa rušitvena dela.</t>
  </si>
  <si>
    <t xml:space="preserve"> - Dodatna, nepredvidena in več dela, ki niso zajeta v popisu, se izvedejo po predhodnem dogovoru z nadzornim organom in se obračunajo po dejanskih količinah, po predhodni odobritvi enotne cene s strani investitorja</t>
  </si>
  <si>
    <t xml:space="preserve"> - Obdelava špalet ob oknih in vratih ni vračunana v ceni, zato so špalete obdelane v ločeni postavki. Vgradi se  TI  min. 2 cm oz. toliko kot dopuščajo ostali  razni elementi na odprtini.</t>
  </si>
  <si>
    <t>FASADERSKA  DELA</t>
  </si>
  <si>
    <t>kpl</t>
  </si>
  <si>
    <t>INFORMATIVEN POPIS DEL</t>
  </si>
  <si>
    <t>Dobava in montaža zaščite strelovodov</t>
  </si>
  <si>
    <t>Ponovna montaža obstoječih vertikalnih odtočnih cevi, ki so shranjene na začasni deponiji, s prilagoditvijo na novo debelino toplotne izolacije.</t>
  </si>
  <si>
    <t>Demontaža in ponovna montaža skupaj z novim pritrditvenim materialom vseh elementov, ki so že na obstoječi fasadi (drog za zastavo, tablica z ulično številko, zunanja svetilka,zračniki, ....</t>
  </si>
  <si>
    <t>Odstranitev obstoječih okenskih polic in odvoz na stalno deponijo. Ob izvajanju demontaže je posebo pozornost potrebno posvetiti ustrezni zaščiti stavbnega pohištva (PVC folija) in preprečitvi morebitnih poškodb.</t>
  </si>
  <si>
    <t>Dobava in montaža podometnih PVC odtočnih cevi za odvod kondenza klimatskih naprav, fi 32 mm.</t>
  </si>
  <si>
    <t>Čiščenje in pranje obstoječe fasade z visokotlačnim čistilcem.</t>
  </si>
  <si>
    <t>Odbijanje ometa na špaletah v debelini 3 cm, širine cca 10-15 cm (za debelino nove toplotne izolacije) in odvoz na trajno deponijo.</t>
  </si>
  <si>
    <t xml:space="preserve">Doplačilo za izvedbo požarnih barier s kameno volno, debeline 16 cm. Požarne bariere je potrebno izvesti v pasovih 40 cm po celotnem objektu. Kvadratura že zajeta v osnovni fasadi. </t>
  </si>
  <si>
    <t>Barvanje obstoječih kovinskih balkonskih ograj, višine cca 1 m, dolžine cca 4,5 m: Čiščenje, brušenje, prednamaz, 2x barvanje barvo  za kovine na topilni osnovi</t>
  </si>
  <si>
    <t xml:space="preserve">Izdelava tankoslojne fasade na podzidku fasade, po JUBIZOL EPS sistemu z izolacijsko ploščo EPS F STRONG SO GRAPHITE deb=16 cm, toplotna prevodnot 0,031.  Lepljenje z JUBIZOL LEPILNO MALTO,  osnovni omet z JUBIZOL ARMIRNO MREŽICO 145g, pred premaz JUBIZOL UNIGRUND in silikonski dekorativni omet JUBIZOL SILICONE FINISH S 2,0 mm			</t>
  </si>
  <si>
    <t>ZUNANJA UREDITEV</t>
  </si>
  <si>
    <t>ZUNANJA UREDITEV:</t>
  </si>
  <si>
    <t>PREDDELA - PRIPRAVA GRADBIŠČA, RUŠITVENA,  ODSTRANJEVALNA DELA IN PRIPRAVLJALNA DELA:</t>
  </si>
  <si>
    <t>Rezanje in odstranitev obstoječega asfalta v širini 1m in odvoz na trajno deponijo</t>
  </si>
  <si>
    <t>Odstranitev obstoječih betonskih plošč dim 40x40 cm in hramba na začasni deponiji</t>
  </si>
  <si>
    <t>Strojni in ročni izkop tampona z odlaganjem na rob izkopa, do 50 cm globine.</t>
  </si>
  <si>
    <t>m3</t>
  </si>
  <si>
    <t>Priprava površine in izvedba vertikalne hidroizolacije; čiščenje z visokotlačnim čistilcem, zidarska izravnava, hladni bitumenski predpremaz, bitumenska izolacije debeline 4 mm. Popolnoma privarjena na podlago, s preklopi 10 cm</t>
  </si>
  <si>
    <t>Zasip odkopa ob objektu z izkopanim odloženim materialom. Utrjevanje zasipa po plasteh, do kote  -0,30 od izkopa</t>
  </si>
  <si>
    <t>Dobava in vgradnja in strojno utrjevanje tamponskega sloja v debelini 25 cm</t>
  </si>
  <si>
    <t>Dobava in vgradnja betonskih robnikov 6x25x100 na betonsko podlago z vsemi pomožnimi deli.</t>
  </si>
  <si>
    <t xml:space="preserve">Polaganje obstoječih betonskih plošč, na dobro utrjeno peščeno podlago deb 5 cm, izvedba s padcem 5% od objekta. </t>
  </si>
  <si>
    <t>Ureditev zelenice, dobaviti manjko primernega humusa, razstiranje in sejanje travne mešanice</t>
  </si>
  <si>
    <t xml:space="preserve">Izdelava toplotne izolacije na vkopanem delu podzidka po JUBIZOL EPS sistemu z izolacijsko ploščo EPS F STRONG S0 GRAPHITE deb=16 cm, toplotna prevodnost 0,031. Lepljenje z JUBIZOL LEPILNO MALTO,  osnovni omet z JUBIZOL ARMIRNO MREŽICO 145g, premaz s izolacijsko maso Hydrsosol Supoerflex 2K in zaščita s čepasto folijo.  			</t>
  </si>
  <si>
    <t xml:space="preserve">Obdelava čel balkonov. Odbijanje in sanacija slabo oprijetih delov, osnovni omet z JUBIZOL ARMIRNO MREŽICO 145g, pred premaz JUBIZOL UNIGRUND in silikonski dekorativni omet JUBIZOL SILICONE FINISH S 2,0 mm. </t>
  </si>
  <si>
    <t xml:space="preserve">Obdelava stropov na balkonih;  osnovni omet z JUBIZOL ARMIRNO MREŽICO 145 g, pred premaz JUBIZOL UNIGRUND in silikonski dekorativni omet JUBIZOL SILICONE FINISH S 2,0 mm. </t>
  </si>
  <si>
    <t xml:space="preserve">Obdelava vhoda v objekt (strop, čelo in stene); osnovni omet z JUBIZOL ARMIRNO MREŽICO 145 g, pred premaz JUBIZOL UNIGRUND in silikonski dekorativni omet JUBIZOL SILICONE FINISH S 2,0 mm. </t>
  </si>
  <si>
    <t xml:space="preserve">Odklop, odstranitev, hramba in ponovna montaža obstoječega vertikalnega dela strelovoda. V ceni upoštevati merjenje strelovodne inštalacije pred in po končani gradnji. </t>
  </si>
  <si>
    <t xml:space="preserve">Obdelava zidane balkonske ograje. Odbijanje in sanacija slabo oprijetih delov, osnovni omet z JUBIZOL ARMIRNO MREŽICO 145g, pred premaz JUBIZOL UNIGRUND in silikonski dekorativni omet JUBIZOL SILICONE FINISH S 2,0 mm. </t>
  </si>
  <si>
    <t>Dobava in polaganje novega asfalta na predhodno utrjeno podlago</t>
  </si>
  <si>
    <t xml:space="preserve">Prilagoditev obstoječih peskolovov na novo debelino toplotne izolacije. Dobava novih pokrovov fi 40 cm. Čiščenje obstoječh odtočnih horizontalnih cevi. </t>
  </si>
  <si>
    <t xml:space="preserve">Barvanje fasade na frčadah; Pranje, premaz z algicid plus concentrate, redčen z vodo v razmerju 1:4, prednamaz in 2x premaz s silicone color. </t>
  </si>
  <si>
    <t>Odstranjevanje obstoječih vertikalnih odtočnih cevi in hranjenje na začasni deponiji.</t>
  </si>
  <si>
    <t>Dobava in izvedba drenaže na betonsko podlogo. Dobava novega zasipnega materiala v koliko izkopan obstoječi material ne ustreza. Urediti odvodnjavanje na obstoječe jaške ali z novo ponikovalnico ob objektu.</t>
  </si>
  <si>
    <t>Sanacija fasade stanovanjske stavbe Kersnikova cesta 4, Velenje</t>
  </si>
  <si>
    <t>Naročnik: Vesta dom, d.o.o., , v imenu in za račun etažnih lastnikov stanovanjske stavbe Kersnikova cesta 4, Velenje</t>
  </si>
  <si>
    <t>Kersnikova cesta 4, Velenje</t>
  </si>
  <si>
    <t>Izdelava tankoslojne fasade  na stenah balkonov po JUBIZOL EPS sistemu z izolacijsko ploščo JUBIZOL EPS F-G0 deb=16 cm, toplotna prevodnost 0,031. Lepljenje z JUBIZOL LEPILNO MALTO, sidranje izolacijskih plošč z JUBIZOL PXP sidri dolžine 220 mm, osnovni omet z JUBIZOL ARMIRNO MREŽICO 145g, pred premaz JUBIZOL UNIGRUND in silikonski dekorativni omet JUBIZOL SILICONE FINISH S 2,0mm. Dolžine sider preveriti pred vgradnjo na mestu samem!</t>
  </si>
  <si>
    <t>Izdelava tankoslojne fasade na napušču po JUBIZOL EPS sistemu, z izolacijsko ploščo JUBIZOL EPS F-G0 deb=5 cm (v koliko obstoječa pločevinasta obroba ne dopušča 5 cm, se vgradi 3 cm izolacija), toplotna prevodnost 0,031. Lepljenje z JUBIZOL LEPILNO MALTO, sidranje izolacijskih plošč z JUBIZOL PXP-PV sidri dolžine 100 mm, osnovni omet z JUBIZOL ARMIRNO MREŽICO 145g, pred premaz JUBIZOL UNIGRUND in silikonski dekorativni omet JUBIZOL SILICONE FINISH S 2,0mm. Dolžine sider preveriti pred vgradnjo na mestu samem!</t>
  </si>
  <si>
    <t xml:space="preserve">Dobava in montaža fasadnega odra za obdobje trjanja, za izvedbo vseh gradbeno obrtniških del do višine 10 m, vključno s sidranjem v fasadne stene, montažo zaščitnih zaves v skladu z varnostnim načrtom. V ceno so zajeti tudi zaščitni odri nad vhodom v objekt. </t>
  </si>
  <si>
    <t>Zaščita stavbnega pohištva in tal balkonov</t>
  </si>
  <si>
    <t>Prednamaz z Akril emulzijo in premaz s fungicidom (kot npr. ALGICIDE Plus) v skladu z navodili proizvajalca</t>
  </si>
  <si>
    <t>Izdelava tankoslojne fasade po JUBIZOL EPS sistemu, z izolacijsko ploščo JUBIZOL EPS F-G0 deb=16 cm, toplotna prevodnosat 0,031 po celotni fasadi. Lepljenje z JUBIZOL LEPILNO MALTO, sidranje izolacijskih plošč z JUBIZOL PXP-PV sidri dolžine 220 mm, osnovni omet z JUBIZOL ARMIRNO MREŽICO 145g, pred premaz JUBIZOL UNIGRUND in silikonski dekorativni omet JUBIZOL SILICONE FINISH S 2,0mm. Dolžine sider preveriti pred vgradnjo na mestu samem - izvedba izvlečnega testa</t>
  </si>
  <si>
    <t xml:space="preserve">Dobava in montaža novih polic kot npr. Rosa Beta debeline 2 cm širina do cca 35 cm z stranskimi utori in utorom za vodo spodaj. V ceni se obračuna lepljenje izolacije v naklonu, obdelava z hidroizolacijsko vodotesno maso in tesnenje polic.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</si>
</sst>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quot;SIT&quot;_-;\-* #,##0.00\ &quot;SIT&quot;_-;_-* &quot;-&quot;??\ &quot;SIT&quot;_-;_-@_-"/>
    <numFmt numFmtId="165" formatCode="_-* #,##0.00\ _S_I_T_-;\-* #,##0.00\ _S_I_T_-;_-* &quot;-&quot;??\ _S_I_T_-;_-@_-"/>
    <numFmt numFmtId="166" formatCode="#,##0.00&quot; SIT &quot;;\-#,##0.00&quot; SIT &quot;;&quot; -&quot;#&quot; SIT &quot;;@\ "/>
    <numFmt numFmtId="167" formatCode="#,##0.00&quot;       &quot;;\-#,##0.00&quot;       &quot;;&quot; -&quot;#&quot;       &quot;;@\ "/>
    <numFmt numFmtId="168" formatCode="#,##0.00&quot;    &quot;;\-#,##0.00&quot;    &quot;;&quot; -&quot;#&quot;    &quot;;@\ "/>
    <numFmt numFmtId="169" formatCode="dd/mm/yyyy"/>
    <numFmt numFmtId="170" formatCode="\$#,##0\ ;\(\$#,##0\)"/>
    <numFmt numFmtId="171" formatCode="_-* #,##0.00\ [$€-1]_-;\-* #,##0.00\ [$€-1]_-;_-* &quot;-&quot;??\ [$€-1]_-;_-@_-"/>
    <numFmt numFmtId="172" formatCode="0.0"/>
  </numFmts>
  <fonts count="48">
    <font>
      <sz val="10"/>
      <name val="Arial CE"/>
      <charset val="238"/>
    </font>
    <font>
      <b/>
      <sz val="9"/>
      <name val="Arial CE"/>
      <family val="2"/>
      <charset val="238"/>
    </font>
    <font>
      <sz val="10"/>
      <name val="Arial CE"/>
      <charset val="238"/>
    </font>
    <font>
      <sz val="10"/>
      <name val="Arial CE"/>
      <family val="2"/>
      <charset val="238"/>
    </font>
    <font>
      <b/>
      <sz val="10"/>
      <name val="Arial CE"/>
      <charset val="238"/>
    </font>
    <font>
      <b/>
      <sz val="10"/>
      <name val="Arial CE"/>
      <family val="2"/>
      <charset val="238"/>
    </font>
    <font>
      <b/>
      <sz val="16"/>
      <name val="Arial CE"/>
      <family val="2"/>
      <charset val="238"/>
    </font>
    <font>
      <b/>
      <u/>
      <sz val="10"/>
      <name val="Arial CE"/>
      <family val="2"/>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sz val="11"/>
      <color indexed="8"/>
      <name val="Arial"/>
      <family val="2"/>
      <charset val="238"/>
    </font>
    <font>
      <sz val="10"/>
      <name val="Arial"/>
      <family val="2"/>
      <charset val="238"/>
    </font>
    <font>
      <sz val="9"/>
      <name val="Arial"/>
      <family val="2"/>
      <charset val="238"/>
    </font>
    <font>
      <sz val="11"/>
      <name val="Arial Narrow CE"/>
      <family val="2"/>
      <charset val="238"/>
    </font>
    <font>
      <sz val="12"/>
      <name val="Times New Roman"/>
      <family val="1"/>
      <charset val="238"/>
    </font>
    <font>
      <sz val="10"/>
      <color indexed="22"/>
      <name val="Arial"/>
      <family val="2"/>
      <charset val="238"/>
    </font>
    <font>
      <b/>
      <sz val="18"/>
      <color indexed="22"/>
      <name val="Arial"/>
      <family val="2"/>
      <charset val="238"/>
    </font>
    <font>
      <b/>
      <sz val="12"/>
      <color indexed="22"/>
      <name val="Arial"/>
      <family val="2"/>
      <charset val="238"/>
    </font>
    <font>
      <sz val="11"/>
      <name val="Arial Narrow CE"/>
      <charset val="238"/>
    </font>
    <font>
      <b/>
      <sz val="14"/>
      <name val="Arial CE"/>
      <family val="2"/>
      <charset val="238"/>
    </font>
    <font>
      <sz val="10"/>
      <name val="Calibri"/>
      <family val="2"/>
      <charset val="238"/>
    </font>
    <font>
      <sz val="11"/>
      <name val="Calibri"/>
      <family val="2"/>
      <charset val="238"/>
    </font>
    <font>
      <b/>
      <u/>
      <sz val="10"/>
      <name val="Arial"/>
      <family val="2"/>
      <charset val="238"/>
    </font>
    <font>
      <sz val="10"/>
      <color indexed="8"/>
      <name val="Arial"/>
      <family val="2"/>
      <charset val="238"/>
    </font>
    <font>
      <b/>
      <sz val="10"/>
      <name val="Arial"/>
      <family val="2"/>
      <charset val="238"/>
    </font>
    <font>
      <b/>
      <sz val="16"/>
      <color theme="1"/>
      <name val="Calibri"/>
      <family val="2"/>
      <charset val="238"/>
      <scheme val="minor"/>
    </font>
    <font>
      <i/>
      <sz val="10"/>
      <color theme="1"/>
      <name val="Calibri"/>
      <family val="2"/>
      <charset val="238"/>
      <scheme val="minor"/>
    </font>
    <font>
      <sz val="10"/>
      <color theme="1"/>
      <name val="Calibri"/>
      <family val="2"/>
      <charset val="238"/>
      <scheme val="minor"/>
    </font>
    <font>
      <b/>
      <sz val="14"/>
      <color theme="1"/>
      <name val="Calibri"/>
      <family val="2"/>
      <charset val="238"/>
      <scheme val="minor"/>
    </font>
    <font>
      <b/>
      <i/>
      <sz val="14"/>
      <color theme="1"/>
      <name val="Calibri"/>
      <family val="2"/>
      <charset val="238"/>
      <scheme val="minor"/>
    </font>
    <font>
      <sz val="10"/>
      <name val="Calibri"/>
      <family val="2"/>
      <charset val="238"/>
      <scheme val="minor"/>
    </font>
    <font>
      <sz val="11"/>
      <name val="Calibri"/>
      <family val="2"/>
      <charset val="238"/>
      <scheme val="minor"/>
    </font>
    <font>
      <sz val="10"/>
      <color theme="1"/>
      <name val="Arial"/>
      <family val="2"/>
      <charset val="23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43"/>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s>
  <borders count="12">
    <border>
      <left/>
      <right/>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double">
        <color indexed="64"/>
      </top>
      <bottom/>
      <diagonal/>
    </border>
    <border>
      <left/>
      <right/>
      <top style="thin">
        <color indexed="62"/>
      </top>
      <bottom style="double">
        <color indexed="62"/>
      </bottom>
      <diagonal/>
    </border>
    <border>
      <left/>
      <right/>
      <top/>
      <bottom style="medium">
        <color indexed="64"/>
      </bottom>
      <diagonal/>
    </border>
  </borders>
  <cellStyleXfs count="258">
    <xf numFmtId="0" fontId="0"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25" fillId="0" borderId="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3" fontId="30" fillId="0" borderId="0" applyFont="0" applyFill="0" applyBorder="0" applyAlignment="0" applyProtection="0"/>
    <xf numFmtId="170" fontId="30" fillId="0" borderId="0" applyFont="0" applyFill="0" applyBorder="0" applyAlignment="0" applyProtection="0"/>
    <xf numFmtId="0" fontId="30" fillId="0" borderId="0" applyFont="0" applyFill="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8" fillId="0" borderId="0"/>
    <xf numFmtId="2" fontId="30"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2" fillId="0" borderId="0"/>
    <xf numFmtId="0" fontId="2" fillId="0" borderId="0"/>
    <xf numFmtId="0" fontId="2" fillId="0" borderId="0"/>
    <xf numFmtId="0" fontId="8" fillId="0" borderId="0"/>
    <xf numFmtId="0" fontId="8"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6" fillId="0" borderId="0"/>
    <xf numFmtId="0"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8" fillId="0" borderId="0"/>
    <xf numFmtId="0" fontId="8" fillId="0" borderId="0"/>
    <xf numFmtId="0" fontId="8" fillId="0" borderId="0"/>
    <xf numFmtId="0" fontId="2" fillId="0" borderId="0"/>
    <xf numFmtId="0" fontId="3" fillId="0" borderId="0"/>
    <xf numFmtId="0" fontId="3" fillId="0" borderId="0"/>
    <xf numFmtId="0" fontId="3" fillId="0" borderId="0"/>
    <xf numFmtId="0" fontId="3" fillId="0" borderId="0"/>
    <xf numFmtId="0" fontId="2" fillId="0" borderId="0"/>
    <xf numFmtId="0" fontId="8"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28" fillId="0" borderId="0"/>
    <xf numFmtId="0" fontId="2" fillId="0" borderId="0"/>
    <xf numFmtId="0" fontId="26" fillId="0" borderId="0"/>
    <xf numFmtId="0" fontId="26" fillId="0" borderId="0"/>
    <xf numFmtId="0" fontId="26" fillId="0" borderId="0"/>
    <xf numFmtId="0" fontId="26" fillId="0" borderId="0"/>
    <xf numFmtId="0"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8" fillId="0" borderId="0"/>
    <xf numFmtId="0" fontId="8" fillId="0" borderId="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9" fontId="26" fillId="0" borderId="0"/>
    <xf numFmtId="0" fontId="8" fillId="18" borderId="5" applyNumberFormat="0" applyFont="0" applyAlignment="0" applyProtection="0"/>
    <xf numFmtId="0" fontId="8" fillId="18" borderId="5" applyNumberFormat="0" applyFont="0" applyAlignment="0" applyProtection="0"/>
    <xf numFmtId="0" fontId="8" fillId="18" borderId="5" applyNumberFormat="0" applyFont="0" applyAlignment="0" applyProtection="0"/>
    <xf numFmtId="0" fontId="8" fillId="18" borderId="5" applyNumberFormat="0" applyFon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21" fillId="16" borderId="8" applyNumberFormat="0" applyAlignment="0" applyProtection="0"/>
    <xf numFmtId="0" fontId="21" fillId="16" borderId="8" applyNumberFormat="0" applyAlignment="0" applyProtection="0"/>
    <xf numFmtId="0" fontId="21" fillId="16" borderId="8" applyNumberFormat="0" applyAlignment="0" applyProtection="0"/>
    <xf numFmtId="0" fontId="21" fillId="16" borderId="8" applyNumberFormat="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9" fillId="0" borderId="0"/>
    <xf numFmtId="0" fontId="30" fillId="0" borderId="9" applyNumberFormat="0" applyFont="0" applyFill="0" applyAlignment="0" applyProtection="0"/>
    <xf numFmtId="166" fontId="8" fillId="0" borderId="0"/>
    <xf numFmtId="166" fontId="8" fillId="0" borderId="0"/>
    <xf numFmtId="166" fontId="8" fillId="0" borderId="0"/>
    <xf numFmtId="164" fontId="33" fillId="0" borderId="0" applyFont="0" applyFill="0" applyBorder="0" applyAlignment="0" applyProtection="0"/>
    <xf numFmtId="167" fontId="8" fillId="0" borderId="0"/>
    <xf numFmtId="167" fontId="8" fillId="0" borderId="0"/>
    <xf numFmtId="168" fontId="8" fillId="0" borderId="0"/>
    <xf numFmtId="167" fontId="8" fillId="0" borderId="0"/>
    <xf numFmtId="167" fontId="8" fillId="0" borderId="0"/>
    <xf numFmtId="167" fontId="8" fillId="0" borderId="0"/>
    <xf numFmtId="167" fontId="8" fillId="0" borderId="0"/>
    <xf numFmtId="168" fontId="8" fillId="0" borderId="0"/>
    <xf numFmtId="168" fontId="8" fillId="0" borderId="0"/>
    <xf numFmtId="168" fontId="8" fillId="0" borderId="0"/>
    <xf numFmtId="168" fontId="8" fillId="0" borderId="0"/>
    <xf numFmtId="168" fontId="8" fillId="0" borderId="0"/>
    <xf numFmtId="167" fontId="8" fillId="0" borderId="0"/>
    <xf numFmtId="167" fontId="8" fillId="0" borderId="0"/>
    <xf numFmtId="165" fontId="33" fillId="0" borderId="0" applyFont="0" applyFill="0" applyBorder="0" applyAlignment="0" applyProtection="0"/>
    <xf numFmtId="169" fontId="3" fillId="0" borderId="0"/>
    <xf numFmtId="167" fontId="8" fillId="0" borderId="0"/>
    <xf numFmtId="0" fontId="23" fillId="7" borderId="8" applyNumberFormat="0" applyAlignment="0" applyProtection="0"/>
    <xf numFmtId="0" fontId="23" fillId="7" borderId="8" applyNumberFormat="0" applyAlignment="0" applyProtection="0"/>
    <xf numFmtId="0" fontId="23" fillId="7" borderId="8" applyNumberFormat="0" applyAlignment="0" applyProtection="0"/>
    <xf numFmtId="0" fontId="23" fillId="7" borderId="8" applyNumberFormat="0" applyAlignment="0" applyProtection="0"/>
    <xf numFmtId="0" fontId="24" fillId="0" borderId="10" applyNumberFormat="0" applyFill="0" applyAlignment="0" applyProtection="0"/>
    <xf numFmtId="0" fontId="24" fillId="0" borderId="10" applyNumberFormat="0" applyFill="0" applyAlignment="0" applyProtection="0"/>
    <xf numFmtId="0" fontId="24" fillId="0" borderId="10" applyNumberFormat="0" applyFill="0" applyAlignment="0" applyProtection="0"/>
    <xf numFmtId="0" fontId="24" fillId="0" borderId="10" applyNumberFormat="0" applyFill="0" applyAlignment="0" applyProtection="0"/>
  </cellStyleXfs>
  <cellXfs count="71">
    <xf numFmtId="0" fontId="0" fillId="0" borderId="0" xfId="0"/>
    <xf numFmtId="0" fontId="27" fillId="0" borderId="0" xfId="0" applyFont="1" applyAlignment="1">
      <alignment horizontal="left" vertical="top" wrapText="1"/>
    </xf>
    <xf numFmtId="0" fontId="27" fillId="0" borderId="0" xfId="0" applyFont="1"/>
    <xf numFmtId="0" fontId="27" fillId="0" borderId="0" xfId="0" applyFont="1" applyAlignment="1">
      <alignment horizontal="left" vertical="top"/>
    </xf>
    <xf numFmtId="171" fontId="27" fillId="0" borderId="0" xfId="0" applyNumberFormat="1" applyFont="1" applyAlignment="1">
      <alignment horizontal="right"/>
    </xf>
    <xf numFmtId="171" fontId="27" fillId="0" borderId="0" xfId="0" applyNumberFormat="1" applyFont="1"/>
    <xf numFmtId="0" fontId="5" fillId="0" borderId="0" xfId="0" applyFont="1"/>
    <xf numFmtId="0" fontId="6" fillId="0" borderId="0" xfId="0" applyFont="1"/>
    <xf numFmtId="0" fontId="5" fillId="0" borderId="0" xfId="0" applyFont="1" applyAlignment="1">
      <alignment horizontal="right"/>
    </xf>
    <xf numFmtId="171" fontId="5" fillId="0" borderId="0" xfId="0" applyNumberFormat="1" applyFont="1"/>
    <xf numFmtId="0" fontId="7" fillId="0" borderId="0" xfId="0" applyFont="1"/>
    <xf numFmtId="0" fontId="7" fillId="0" borderId="11" xfId="0" applyFont="1" applyBorder="1" applyAlignment="1">
      <alignment wrapText="1"/>
    </xf>
    <xf numFmtId="0" fontId="5" fillId="0" borderId="11" xfId="0" applyFont="1" applyBorder="1" applyAlignment="1">
      <alignment horizontal="right"/>
    </xf>
    <xf numFmtId="171" fontId="1" fillId="0" borderId="11" xfId="0" applyNumberFormat="1" applyFont="1" applyBorder="1"/>
    <xf numFmtId="0" fontId="0" fillId="0" borderId="11" xfId="0" applyBorder="1"/>
    <xf numFmtId="171" fontId="0" fillId="0" borderId="11" xfId="0" applyNumberFormat="1" applyBorder="1"/>
    <xf numFmtId="171" fontId="1" fillId="0" borderId="0" xfId="0" applyNumberFormat="1" applyFont="1"/>
    <xf numFmtId="171" fontId="0" fillId="0" borderId="0" xfId="0" applyNumberFormat="1"/>
    <xf numFmtId="0" fontId="5" fillId="0" borderId="11" xfId="0" applyFont="1" applyBorder="1"/>
    <xf numFmtId="0" fontId="0" fillId="0" borderId="11" xfId="0" applyBorder="1" applyAlignment="1">
      <alignment horizontal="right"/>
    </xf>
    <xf numFmtId="0" fontId="0" fillId="0" borderId="0" xfId="0" applyAlignment="1">
      <alignment horizontal="right"/>
    </xf>
    <xf numFmtId="171" fontId="4" fillId="0" borderId="0" xfId="0" applyNumberFormat="1" applyFont="1"/>
    <xf numFmtId="0" fontId="34" fillId="0" borderId="0" xfId="0" applyFont="1" applyAlignment="1">
      <alignment wrapText="1"/>
    </xf>
    <xf numFmtId="171" fontId="4" fillId="0" borderId="11" xfId="0" applyNumberFormat="1" applyFont="1" applyBorder="1"/>
    <xf numFmtId="0" fontId="40" fillId="0" borderId="0" xfId="0" applyFont="1"/>
    <xf numFmtId="0" fontId="41" fillId="0" borderId="0" xfId="0" applyFont="1" applyAlignment="1">
      <alignment vertical="center"/>
    </xf>
    <xf numFmtId="4" fontId="41" fillId="0" borderId="0" xfId="0" applyNumberFormat="1" applyFont="1" applyAlignment="1">
      <alignment vertical="center"/>
    </xf>
    <xf numFmtId="0" fontId="42" fillId="0" borderId="0" xfId="0" applyFont="1"/>
    <xf numFmtId="0" fontId="43" fillId="0" borderId="0" xfId="0" applyFont="1"/>
    <xf numFmtId="2" fontId="41" fillId="0" borderId="0" xfId="0" applyNumberFormat="1" applyFont="1" applyAlignment="1">
      <alignment vertical="center"/>
    </xf>
    <xf numFmtId="0" fontId="44" fillId="0" borderId="0" xfId="0" applyFont="1" applyAlignment="1">
      <alignment vertical="center"/>
    </xf>
    <xf numFmtId="4" fontId="44" fillId="0" borderId="0" xfId="0" applyNumberFormat="1" applyFont="1" applyAlignment="1">
      <alignment vertical="center"/>
    </xf>
    <xf numFmtId="0" fontId="45" fillId="0" borderId="0" xfId="0" applyFont="1" applyAlignment="1">
      <alignment horizontal="justify" wrapText="1"/>
    </xf>
    <xf numFmtId="0" fontId="46" fillId="0" borderId="0" xfId="0" applyFont="1" applyAlignment="1">
      <alignment horizontal="justify" wrapText="1"/>
    </xf>
    <xf numFmtId="0" fontId="36" fillId="0" borderId="0" xfId="0" applyFont="1" applyAlignment="1">
      <alignment horizontal="justify" wrapText="1"/>
    </xf>
    <xf numFmtId="0" fontId="26" fillId="0" borderId="0" xfId="0" applyFont="1" applyAlignment="1">
      <alignment horizontal="left" vertical="top"/>
    </xf>
    <xf numFmtId="0" fontId="37" fillId="0" borderId="0" xfId="0" applyFont="1" applyAlignment="1">
      <alignment horizontal="left" vertical="top" wrapText="1"/>
    </xf>
    <xf numFmtId="0" fontId="26" fillId="0" borderId="0" xfId="0" applyFont="1"/>
    <xf numFmtId="171" fontId="26" fillId="0" borderId="0" xfId="0" applyNumberFormat="1" applyFont="1" applyAlignment="1">
      <alignment horizontal="right"/>
    </xf>
    <xf numFmtId="171" fontId="26" fillId="0" borderId="0" xfId="0" applyNumberFormat="1" applyFont="1"/>
    <xf numFmtId="0" fontId="38" fillId="0" borderId="0" xfId="134" applyFont="1" applyAlignment="1">
      <alignment horizontal="left" vertical="justify"/>
    </xf>
    <xf numFmtId="0" fontId="38" fillId="0" borderId="0" xfId="134" applyFont="1" applyAlignment="1">
      <alignment horizontal="left" vertical="top" wrapText="1"/>
    </xf>
    <xf numFmtId="0" fontId="38" fillId="0" borderId="0" xfId="134" applyFont="1" applyAlignment="1">
      <alignment horizontal="left"/>
    </xf>
    <xf numFmtId="4" fontId="38" fillId="0" borderId="0" xfId="134" applyNumberFormat="1" applyFont="1" applyAlignment="1">
      <alignment horizontal="right"/>
    </xf>
    <xf numFmtId="171" fontId="38" fillId="0" borderId="0" xfId="134" applyNumberFormat="1" applyFont="1"/>
    <xf numFmtId="0" fontId="26" fillId="0" borderId="0" xfId="0" applyFont="1" applyAlignment="1">
      <alignment horizontal="left" vertical="top" wrapText="1"/>
    </xf>
    <xf numFmtId="0" fontId="39" fillId="0" borderId="0" xfId="0" applyFont="1"/>
    <xf numFmtId="0" fontId="38" fillId="0" borderId="11" xfId="134" applyFont="1" applyBorder="1" applyAlignment="1">
      <alignment horizontal="center"/>
    </xf>
    <xf numFmtId="4" fontId="38" fillId="0" borderId="11" xfId="134" applyNumberFormat="1" applyFont="1" applyBorder="1" applyAlignment="1">
      <alignment horizontal="center"/>
    </xf>
    <xf numFmtId="171" fontId="38" fillId="0" borderId="11" xfId="134" applyNumberFormat="1" applyFont="1" applyBorder="1"/>
    <xf numFmtId="171" fontId="39" fillId="0" borderId="0" xfId="0" applyNumberFormat="1" applyFont="1" applyAlignment="1">
      <alignment horizontal="right"/>
    </xf>
    <xf numFmtId="171" fontId="39" fillId="0" borderId="0" xfId="0" applyNumberFormat="1" applyFont="1"/>
    <xf numFmtId="0" fontId="26" fillId="0" borderId="11" xfId="0" applyFont="1" applyBorder="1"/>
    <xf numFmtId="171" fontId="26" fillId="0" borderId="11" xfId="0" applyNumberFormat="1" applyFont="1" applyBorder="1" applyAlignment="1">
      <alignment horizontal="right"/>
    </xf>
    <xf numFmtId="171" fontId="26" fillId="0" borderId="11" xfId="0" applyNumberFormat="1" applyFont="1" applyBorder="1"/>
    <xf numFmtId="0" fontId="39" fillId="0" borderId="11" xfId="0" applyFont="1" applyBorder="1"/>
    <xf numFmtId="171" fontId="39" fillId="0" borderId="11" xfId="0" applyNumberFormat="1" applyFont="1" applyBorder="1" applyAlignment="1">
      <alignment horizontal="right"/>
    </xf>
    <xf numFmtId="171" fontId="39" fillId="0" borderId="11" xfId="0" applyNumberFormat="1" applyFont="1" applyBorder="1"/>
    <xf numFmtId="0" fontId="38" fillId="0" borderId="0" xfId="145" applyFont="1" applyAlignment="1">
      <alignment horizontal="left" vertical="justify"/>
    </xf>
    <xf numFmtId="0" fontId="38" fillId="0" borderId="0" xfId="145" applyFont="1" applyAlignment="1">
      <alignment horizontal="left" vertical="top" wrapText="1"/>
    </xf>
    <xf numFmtId="0" fontId="38" fillId="0" borderId="11" xfId="145" applyFont="1" applyBorder="1" applyAlignment="1">
      <alignment horizontal="center"/>
    </xf>
    <xf numFmtId="4" fontId="38" fillId="0" borderId="11" xfId="145" applyNumberFormat="1" applyFont="1" applyBorder="1" applyAlignment="1">
      <alignment horizontal="center"/>
    </xf>
    <xf numFmtId="171" fontId="38" fillId="0" borderId="11" xfId="145" applyNumberFormat="1" applyFont="1" applyBorder="1"/>
    <xf numFmtId="2" fontId="38" fillId="0" borderId="0" xfId="134" applyNumberFormat="1" applyFont="1" applyAlignment="1">
      <alignment horizontal="right"/>
    </xf>
    <xf numFmtId="0" fontId="2" fillId="0" borderId="0" xfId="0" applyFont="1"/>
    <xf numFmtId="0" fontId="47" fillId="0" borderId="0" xfId="0" applyFont="1" applyAlignment="1">
      <alignment horizontal="left" vertical="top" wrapText="1"/>
    </xf>
    <xf numFmtId="172" fontId="26" fillId="0" borderId="0" xfId="0" applyNumberFormat="1" applyFont="1"/>
    <xf numFmtId="0" fontId="35" fillId="0" borderId="0" xfId="0" applyFont="1" applyAlignment="1">
      <alignment horizontal="left" vertical="top" wrapText="1"/>
    </xf>
    <xf numFmtId="0" fontId="43" fillId="0" borderId="0" xfId="0" applyFont="1" applyAlignment="1">
      <alignment horizontal="left" vertical="top" wrapText="1"/>
    </xf>
    <xf numFmtId="0" fontId="44" fillId="0" borderId="0" xfId="0" applyFont="1" applyAlignment="1">
      <alignment horizontal="center" vertical="center"/>
    </xf>
    <xf numFmtId="0" fontId="35" fillId="0" borderId="0" xfId="162" applyFont="1" applyAlignment="1">
      <alignment horizontal="left" vertical="center" wrapText="1"/>
    </xf>
  </cellXfs>
  <cellStyles count="258">
    <cellStyle name="20 % – Poudarek1 2" xfId="1" xr:uid="{00000000-0005-0000-0000-000000000000}"/>
    <cellStyle name="20 % – Poudarek1 3" xfId="2" xr:uid="{00000000-0005-0000-0000-000001000000}"/>
    <cellStyle name="20 % – Poudarek1 4" xfId="3" xr:uid="{00000000-0005-0000-0000-000002000000}"/>
    <cellStyle name="20 % – Poudarek1 5" xfId="4" xr:uid="{00000000-0005-0000-0000-000003000000}"/>
    <cellStyle name="20 % – Poudarek2 2" xfId="5" xr:uid="{00000000-0005-0000-0000-000004000000}"/>
    <cellStyle name="20 % – Poudarek2 3" xfId="6" xr:uid="{00000000-0005-0000-0000-000005000000}"/>
    <cellStyle name="20 % – Poudarek2 4" xfId="7" xr:uid="{00000000-0005-0000-0000-000006000000}"/>
    <cellStyle name="20 % – Poudarek2 5" xfId="8" xr:uid="{00000000-0005-0000-0000-000007000000}"/>
    <cellStyle name="20 % – Poudarek3 2" xfId="9" xr:uid="{00000000-0005-0000-0000-000008000000}"/>
    <cellStyle name="20 % – Poudarek3 3" xfId="10" xr:uid="{00000000-0005-0000-0000-000009000000}"/>
    <cellStyle name="20 % – Poudarek3 4" xfId="11" xr:uid="{00000000-0005-0000-0000-00000A000000}"/>
    <cellStyle name="20 % – Poudarek3 5" xfId="12" xr:uid="{00000000-0005-0000-0000-00000B000000}"/>
    <cellStyle name="20 % – Poudarek4 2" xfId="13" xr:uid="{00000000-0005-0000-0000-00000C000000}"/>
    <cellStyle name="20 % – Poudarek4 3" xfId="14" xr:uid="{00000000-0005-0000-0000-00000D000000}"/>
    <cellStyle name="20 % – Poudarek4 4" xfId="15" xr:uid="{00000000-0005-0000-0000-00000E000000}"/>
    <cellStyle name="20 % – Poudarek4 5" xfId="16" xr:uid="{00000000-0005-0000-0000-00000F000000}"/>
    <cellStyle name="20 % – Poudarek5 2" xfId="17" xr:uid="{00000000-0005-0000-0000-000010000000}"/>
    <cellStyle name="20 % – Poudarek5 3" xfId="18" xr:uid="{00000000-0005-0000-0000-000011000000}"/>
    <cellStyle name="20 % – Poudarek5 4" xfId="19" xr:uid="{00000000-0005-0000-0000-000012000000}"/>
    <cellStyle name="20 % – Poudarek5 5" xfId="20" xr:uid="{00000000-0005-0000-0000-000013000000}"/>
    <cellStyle name="20 % – Poudarek6 2" xfId="21" xr:uid="{00000000-0005-0000-0000-000014000000}"/>
    <cellStyle name="20 % – Poudarek6 3" xfId="22" xr:uid="{00000000-0005-0000-0000-000015000000}"/>
    <cellStyle name="20 % – Poudarek6 4" xfId="23" xr:uid="{00000000-0005-0000-0000-000016000000}"/>
    <cellStyle name="20 % – Poudarek6 5" xfId="24" xr:uid="{00000000-0005-0000-0000-000017000000}"/>
    <cellStyle name="20% - Accent1 1 4" xfId="25" xr:uid="{00000000-0005-0000-0000-000018000000}"/>
    <cellStyle name="40 % – Poudarek1 2" xfId="26" xr:uid="{00000000-0005-0000-0000-000019000000}"/>
    <cellStyle name="40 % – Poudarek1 3" xfId="27" xr:uid="{00000000-0005-0000-0000-00001A000000}"/>
    <cellStyle name="40 % – Poudarek1 4" xfId="28" xr:uid="{00000000-0005-0000-0000-00001B000000}"/>
    <cellStyle name="40 % – Poudarek1 5" xfId="29" xr:uid="{00000000-0005-0000-0000-00001C000000}"/>
    <cellStyle name="40 % – Poudarek2 2" xfId="30" xr:uid="{00000000-0005-0000-0000-00001D000000}"/>
    <cellStyle name="40 % – Poudarek2 3" xfId="31" xr:uid="{00000000-0005-0000-0000-00001E000000}"/>
    <cellStyle name="40 % – Poudarek2 4" xfId="32" xr:uid="{00000000-0005-0000-0000-00001F000000}"/>
    <cellStyle name="40 % – Poudarek2 5" xfId="33" xr:uid="{00000000-0005-0000-0000-000020000000}"/>
    <cellStyle name="40 % – Poudarek3 2" xfId="34" xr:uid="{00000000-0005-0000-0000-000021000000}"/>
    <cellStyle name="40 % – Poudarek3 3" xfId="35" xr:uid="{00000000-0005-0000-0000-000022000000}"/>
    <cellStyle name="40 % – Poudarek3 4" xfId="36" xr:uid="{00000000-0005-0000-0000-000023000000}"/>
    <cellStyle name="40 % – Poudarek3 5" xfId="37" xr:uid="{00000000-0005-0000-0000-000024000000}"/>
    <cellStyle name="40 % – Poudarek4 2" xfId="38" xr:uid="{00000000-0005-0000-0000-000025000000}"/>
    <cellStyle name="40 % – Poudarek4 3" xfId="39" xr:uid="{00000000-0005-0000-0000-000026000000}"/>
    <cellStyle name="40 % – Poudarek4 4" xfId="40" xr:uid="{00000000-0005-0000-0000-000027000000}"/>
    <cellStyle name="40 % – Poudarek4 5" xfId="41" xr:uid="{00000000-0005-0000-0000-000028000000}"/>
    <cellStyle name="40 % – Poudarek5 2" xfId="42" xr:uid="{00000000-0005-0000-0000-000029000000}"/>
    <cellStyle name="40 % – Poudarek5 3" xfId="43" xr:uid="{00000000-0005-0000-0000-00002A000000}"/>
    <cellStyle name="40 % – Poudarek5 4" xfId="44" xr:uid="{00000000-0005-0000-0000-00002B000000}"/>
    <cellStyle name="40 % – Poudarek5 5" xfId="45" xr:uid="{00000000-0005-0000-0000-00002C000000}"/>
    <cellStyle name="40 % – Poudarek6 2" xfId="46" xr:uid="{00000000-0005-0000-0000-00002D000000}"/>
    <cellStyle name="40 % – Poudarek6 3" xfId="47" xr:uid="{00000000-0005-0000-0000-00002E000000}"/>
    <cellStyle name="40 % – Poudarek6 4" xfId="48" xr:uid="{00000000-0005-0000-0000-00002F000000}"/>
    <cellStyle name="40 % – Poudarek6 5" xfId="49" xr:uid="{00000000-0005-0000-0000-000030000000}"/>
    <cellStyle name="60 % – Poudarek1 2" xfId="50" xr:uid="{00000000-0005-0000-0000-000031000000}"/>
    <cellStyle name="60 % – Poudarek1 3" xfId="51" xr:uid="{00000000-0005-0000-0000-000032000000}"/>
    <cellStyle name="60 % – Poudarek1 4" xfId="52" xr:uid="{00000000-0005-0000-0000-000033000000}"/>
    <cellStyle name="60 % – Poudarek1 5" xfId="53" xr:uid="{00000000-0005-0000-0000-000034000000}"/>
    <cellStyle name="60 % – Poudarek2 2" xfId="54" xr:uid="{00000000-0005-0000-0000-000035000000}"/>
    <cellStyle name="60 % – Poudarek2 3" xfId="55" xr:uid="{00000000-0005-0000-0000-000036000000}"/>
    <cellStyle name="60 % – Poudarek2 4" xfId="56" xr:uid="{00000000-0005-0000-0000-000037000000}"/>
    <cellStyle name="60 % – Poudarek2 5" xfId="57" xr:uid="{00000000-0005-0000-0000-000038000000}"/>
    <cellStyle name="60 % – Poudarek3 2" xfId="58" xr:uid="{00000000-0005-0000-0000-000039000000}"/>
    <cellStyle name="60 % – Poudarek3 3" xfId="59" xr:uid="{00000000-0005-0000-0000-00003A000000}"/>
    <cellStyle name="60 % – Poudarek3 4" xfId="60" xr:uid="{00000000-0005-0000-0000-00003B000000}"/>
    <cellStyle name="60 % – Poudarek3 5" xfId="61" xr:uid="{00000000-0005-0000-0000-00003C000000}"/>
    <cellStyle name="60 % – Poudarek4 2" xfId="62" xr:uid="{00000000-0005-0000-0000-00003D000000}"/>
    <cellStyle name="60 % – Poudarek4 3" xfId="63" xr:uid="{00000000-0005-0000-0000-00003E000000}"/>
    <cellStyle name="60 % – Poudarek4 4" xfId="64" xr:uid="{00000000-0005-0000-0000-00003F000000}"/>
    <cellStyle name="60 % – Poudarek4 5" xfId="65" xr:uid="{00000000-0005-0000-0000-000040000000}"/>
    <cellStyle name="60 % – Poudarek5 2" xfId="66" xr:uid="{00000000-0005-0000-0000-000041000000}"/>
    <cellStyle name="60 % – Poudarek5 3" xfId="67" xr:uid="{00000000-0005-0000-0000-000042000000}"/>
    <cellStyle name="60 % – Poudarek5 4" xfId="68" xr:uid="{00000000-0005-0000-0000-000043000000}"/>
    <cellStyle name="60 % – Poudarek5 5" xfId="69" xr:uid="{00000000-0005-0000-0000-000044000000}"/>
    <cellStyle name="60 % – Poudarek6 2" xfId="70" xr:uid="{00000000-0005-0000-0000-000045000000}"/>
    <cellStyle name="60 % – Poudarek6 3" xfId="71" xr:uid="{00000000-0005-0000-0000-000046000000}"/>
    <cellStyle name="60 % – Poudarek6 4" xfId="72" xr:uid="{00000000-0005-0000-0000-000047000000}"/>
    <cellStyle name="60 % – Poudarek6 5" xfId="73" xr:uid="{00000000-0005-0000-0000-000048000000}"/>
    <cellStyle name="Comma0" xfId="74" xr:uid="{00000000-0005-0000-0000-000049000000}"/>
    <cellStyle name="Currency0" xfId="75" xr:uid="{00000000-0005-0000-0000-00004A000000}"/>
    <cellStyle name="Date" xfId="76" xr:uid="{00000000-0005-0000-0000-00004B000000}"/>
    <cellStyle name="Dobro 2" xfId="77" xr:uid="{00000000-0005-0000-0000-00004C000000}"/>
    <cellStyle name="Dobro 3" xfId="78" xr:uid="{00000000-0005-0000-0000-00004D000000}"/>
    <cellStyle name="Dobro 4" xfId="79" xr:uid="{00000000-0005-0000-0000-00004E000000}"/>
    <cellStyle name="Dobro 5" xfId="80" xr:uid="{00000000-0005-0000-0000-00004F000000}"/>
    <cellStyle name="Excel Built-in Normal" xfId="81" xr:uid="{00000000-0005-0000-0000-000050000000}"/>
    <cellStyle name="Fixed" xfId="82" xr:uid="{00000000-0005-0000-0000-000051000000}"/>
    <cellStyle name="Heading 1" xfId="83" xr:uid="{00000000-0005-0000-0000-000052000000}"/>
    <cellStyle name="Heading 2" xfId="84" xr:uid="{00000000-0005-0000-0000-000053000000}"/>
    <cellStyle name="Izhod 2" xfId="85" xr:uid="{00000000-0005-0000-0000-000054000000}"/>
    <cellStyle name="Izhod 3" xfId="86" xr:uid="{00000000-0005-0000-0000-000055000000}"/>
    <cellStyle name="Izhod 4" xfId="87" xr:uid="{00000000-0005-0000-0000-000056000000}"/>
    <cellStyle name="Izhod 5" xfId="88" xr:uid="{00000000-0005-0000-0000-000057000000}"/>
    <cellStyle name="Naslov 1 2" xfId="89" xr:uid="{00000000-0005-0000-0000-000058000000}"/>
    <cellStyle name="Naslov 1 3" xfId="90" xr:uid="{00000000-0005-0000-0000-000059000000}"/>
    <cellStyle name="Naslov 1 4" xfId="91" xr:uid="{00000000-0005-0000-0000-00005A000000}"/>
    <cellStyle name="Naslov 1 5" xfId="92" xr:uid="{00000000-0005-0000-0000-00005B000000}"/>
    <cellStyle name="Naslov 2 2" xfId="93" xr:uid="{00000000-0005-0000-0000-00005C000000}"/>
    <cellStyle name="Naslov 2 3" xfId="94" xr:uid="{00000000-0005-0000-0000-00005D000000}"/>
    <cellStyle name="Naslov 2 4" xfId="95" xr:uid="{00000000-0005-0000-0000-00005E000000}"/>
    <cellStyle name="Naslov 2 5" xfId="96" xr:uid="{00000000-0005-0000-0000-00005F000000}"/>
    <cellStyle name="Naslov 3 2" xfId="97" xr:uid="{00000000-0005-0000-0000-000060000000}"/>
    <cellStyle name="Naslov 3 3" xfId="98" xr:uid="{00000000-0005-0000-0000-000061000000}"/>
    <cellStyle name="Naslov 3 4" xfId="99" xr:uid="{00000000-0005-0000-0000-000062000000}"/>
    <cellStyle name="Naslov 3 5" xfId="100" xr:uid="{00000000-0005-0000-0000-000063000000}"/>
    <cellStyle name="Naslov 4 2" xfId="101" xr:uid="{00000000-0005-0000-0000-000064000000}"/>
    <cellStyle name="Naslov 4 3" xfId="102" xr:uid="{00000000-0005-0000-0000-000065000000}"/>
    <cellStyle name="Naslov 4 4" xfId="103" xr:uid="{00000000-0005-0000-0000-000066000000}"/>
    <cellStyle name="Naslov 4 5" xfId="104" xr:uid="{00000000-0005-0000-0000-000067000000}"/>
    <cellStyle name="Naslov 5" xfId="105" xr:uid="{00000000-0005-0000-0000-000068000000}"/>
    <cellStyle name="Naslov 6" xfId="106" xr:uid="{00000000-0005-0000-0000-000069000000}"/>
    <cellStyle name="Naslov 7" xfId="107" xr:uid="{00000000-0005-0000-0000-00006A000000}"/>
    <cellStyle name="Naslov 8" xfId="108" xr:uid="{00000000-0005-0000-0000-00006B000000}"/>
    <cellStyle name="Navadno" xfId="0" builtinId="0"/>
    <cellStyle name="Navadno 10" xfId="109" xr:uid="{00000000-0005-0000-0000-00006D000000}"/>
    <cellStyle name="Navadno 11" xfId="110" xr:uid="{00000000-0005-0000-0000-00006E000000}"/>
    <cellStyle name="Navadno 12" xfId="111" xr:uid="{00000000-0005-0000-0000-00006F000000}"/>
    <cellStyle name="Navadno 12 2" xfId="112" xr:uid="{00000000-0005-0000-0000-000070000000}"/>
    <cellStyle name="Navadno 12 3" xfId="113" xr:uid="{00000000-0005-0000-0000-000071000000}"/>
    <cellStyle name="Navadno 12 4" xfId="114" xr:uid="{00000000-0005-0000-0000-000072000000}"/>
    <cellStyle name="Navadno 12 5" xfId="115" xr:uid="{00000000-0005-0000-0000-000073000000}"/>
    <cellStyle name="Navadno 13" xfId="116" xr:uid="{00000000-0005-0000-0000-000074000000}"/>
    <cellStyle name="Navadno 14" xfId="117" xr:uid="{00000000-0005-0000-0000-000075000000}"/>
    <cellStyle name="Navadno 15" xfId="118" xr:uid="{00000000-0005-0000-0000-000076000000}"/>
    <cellStyle name="Navadno 16" xfId="119" xr:uid="{00000000-0005-0000-0000-000077000000}"/>
    <cellStyle name="Navadno 17" xfId="120" xr:uid="{00000000-0005-0000-0000-000078000000}"/>
    <cellStyle name="Navadno 18" xfId="121" xr:uid="{00000000-0005-0000-0000-000079000000}"/>
    <cellStyle name="Navadno 19" xfId="122" xr:uid="{00000000-0005-0000-0000-00007A000000}"/>
    <cellStyle name="Navadno 2 2" xfId="123" xr:uid="{00000000-0005-0000-0000-00007B000000}"/>
    <cellStyle name="Navadno 2 3" xfId="124" xr:uid="{00000000-0005-0000-0000-00007C000000}"/>
    <cellStyle name="Navadno 2 4" xfId="125" xr:uid="{00000000-0005-0000-0000-00007D000000}"/>
    <cellStyle name="Navadno 2 5" xfId="126" xr:uid="{00000000-0005-0000-0000-00007E000000}"/>
    <cellStyle name="Navadno 20" xfId="127" xr:uid="{00000000-0005-0000-0000-00007F000000}"/>
    <cellStyle name="Navadno 21" xfId="128" xr:uid="{00000000-0005-0000-0000-000080000000}"/>
    <cellStyle name="Navadno 22" xfId="129" xr:uid="{00000000-0005-0000-0000-000081000000}"/>
    <cellStyle name="Navadno 23" xfId="130" xr:uid="{00000000-0005-0000-0000-000082000000}"/>
    <cellStyle name="Navadno 24" xfId="131" xr:uid="{00000000-0005-0000-0000-000083000000}"/>
    <cellStyle name="Navadno 25" xfId="132" xr:uid="{00000000-0005-0000-0000-000084000000}"/>
    <cellStyle name="Navadno 26" xfId="133" xr:uid="{00000000-0005-0000-0000-000085000000}"/>
    <cellStyle name="Navadno 27" xfId="134" xr:uid="{00000000-0005-0000-0000-000086000000}"/>
    <cellStyle name="Navadno 29 2" xfId="135" xr:uid="{00000000-0005-0000-0000-000087000000}"/>
    <cellStyle name="Navadno 29 3" xfId="136" xr:uid="{00000000-0005-0000-0000-000088000000}"/>
    <cellStyle name="Navadno 29 4" xfId="137" xr:uid="{00000000-0005-0000-0000-000089000000}"/>
    <cellStyle name="Navadno 29 5" xfId="138" xr:uid="{00000000-0005-0000-0000-00008A000000}"/>
    <cellStyle name="Navadno 3" xfId="139" xr:uid="{00000000-0005-0000-0000-00008B000000}"/>
    <cellStyle name="Navadno 3 2" xfId="140" xr:uid="{00000000-0005-0000-0000-00008C000000}"/>
    <cellStyle name="Navadno 3 3" xfId="141" xr:uid="{00000000-0005-0000-0000-00008D000000}"/>
    <cellStyle name="Navadno 3 4" xfId="142" xr:uid="{00000000-0005-0000-0000-00008E000000}"/>
    <cellStyle name="Navadno 3 5" xfId="143" xr:uid="{00000000-0005-0000-0000-00008F000000}"/>
    <cellStyle name="Navadno 3_Ida Belšak_ Ureditev okolja" xfId="144" xr:uid="{00000000-0005-0000-0000-000090000000}"/>
    <cellStyle name="Navadno 30" xfId="145" xr:uid="{00000000-0005-0000-0000-000091000000}"/>
    <cellStyle name="Navadno 31 2" xfId="146" xr:uid="{00000000-0005-0000-0000-000092000000}"/>
    <cellStyle name="Navadno 31 3" xfId="147" xr:uid="{00000000-0005-0000-0000-000093000000}"/>
    <cellStyle name="Navadno 31 4" xfId="148" xr:uid="{00000000-0005-0000-0000-000094000000}"/>
    <cellStyle name="Navadno 31 5" xfId="149" xr:uid="{00000000-0005-0000-0000-000095000000}"/>
    <cellStyle name="Navadno 34 2" xfId="150" xr:uid="{00000000-0005-0000-0000-000096000000}"/>
    <cellStyle name="Navadno 34 3" xfId="151" xr:uid="{00000000-0005-0000-0000-000097000000}"/>
    <cellStyle name="Navadno 34 4" xfId="152" xr:uid="{00000000-0005-0000-0000-000098000000}"/>
    <cellStyle name="Navadno 34 5" xfId="153" xr:uid="{00000000-0005-0000-0000-000099000000}"/>
    <cellStyle name="Navadno 4" xfId="154" xr:uid="{00000000-0005-0000-0000-00009A000000}"/>
    <cellStyle name="Navadno 4 2" xfId="155" xr:uid="{00000000-0005-0000-0000-00009B000000}"/>
    <cellStyle name="Navadno 4 3" xfId="156" xr:uid="{00000000-0005-0000-0000-00009C000000}"/>
    <cellStyle name="Navadno 4 4" xfId="157" xr:uid="{00000000-0005-0000-0000-00009D000000}"/>
    <cellStyle name="Navadno 4 5" xfId="158" xr:uid="{00000000-0005-0000-0000-00009E000000}"/>
    <cellStyle name="Navadno 41" xfId="159" xr:uid="{00000000-0005-0000-0000-00009F000000}"/>
    <cellStyle name="Navadno 42" xfId="160" xr:uid="{00000000-0005-0000-0000-0000A0000000}"/>
    <cellStyle name="Navadno 5" xfId="161" xr:uid="{00000000-0005-0000-0000-0000A1000000}"/>
    <cellStyle name="Navadno 6" xfId="162" xr:uid="{00000000-0005-0000-0000-0000A2000000}"/>
    <cellStyle name="Navadno 7" xfId="163" xr:uid="{00000000-0005-0000-0000-0000A3000000}"/>
    <cellStyle name="Navadno 8" xfId="164" xr:uid="{00000000-0005-0000-0000-0000A4000000}"/>
    <cellStyle name="Navadno 9" xfId="165" xr:uid="{00000000-0005-0000-0000-0000A5000000}"/>
    <cellStyle name="Navadno 9 2" xfId="166" xr:uid="{00000000-0005-0000-0000-0000A6000000}"/>
    <cellStyle name="Navadno 9 3" xfId="167" xr:uid="{00000000-0005-0000-0000-0000A7000000}"/>
    <cellStyle name="Navadno 9 4" xfId="168" xr:uid="{00000000-0005-0000-0000-0000A8000000}"/>
    <cellStyle name="Navadno 9 5" xfId="169" xr:uid="{00000000-0005-0000-0000-0000A9000000}"/>
    <cellStyle name="Nevtralno 2" xfId="170" xr:uid="{00000000-0005-0000-0000-0000AA000000}"/>
    <cellStyle name="Nevtralno 3" xfId="171" xr:uid="{00000000-0005-0000-0000-0000AB000000}"/>
    <cellStyle name="Nevtralno 4" xfId="172" xr:uid="{00000000-0005-0000-0000-0000AC000000}"/>
    <cellStyle name="Nevtralno 5" xfId="173" xr:uid="{00000000-0005-0000-0000-0000AD000000}"/>
    <cellStyle name="Odstotek 2" xfId="174" xr:uid="{00000000-0005-0000-0000-0000AE000000}"/>
    <cellStyle name="Opomba 2" xfId="175" xr:uid="{00000000-0005-0000-0000-0000AF000000}"/>
    <cellStyle name="Opomba 3" xfId="176" xr:uid="{00000000-0005-0000-0000-0000B0000000}"/>
    <cellStyle name="Opomba 4" xfId="177" xr:uid="{00000000-0005-0000-0000-0000B1000000}"/>
    <cellStyle name="Opomba 5" xfId="178" xr:uid="{00000000-0005-0000-0000-0000B2000000}"/>
    <cellStyle name="Opozorilo 2" xfId="179" xr:uid="{00000000-0005-0000-0000-0000B3000000}"/>
    <cellStyle name="Opozorilo 3" xfId="180" xr:uid="{00000000-0005-0000-0000-0000B4000000}"/>
    <cellStyle name="Opozorilo 4" xfId="181" xr:uid="{00000000-0005-0000-0000-0000B5000000}"/>
    <cellStyle name="Opozorilo 5" xfId="182" xr:uid="{00000000-0005-0000-0000-0000B6000000}"/>
    <cellStyle name="Pojasnjevalno besedilo 2" xfId="183" xr:uid="{00000000-0005-0000-0000-0000B7000000}"/>
    <cellStyle name="Pojasnjevalno besedilo 3" xfId="184" xr:uid="{00000000-0005-0000-0000-0000B8000000}"/>
    <cellStyle name="Pojasnjevalno besedilo 4" xfId="185" xr:uid="{00000000-0005-0000-0000-0000B9000000}"/>
    <cellStyle name="Pojasnjevalno besedilo 5" xfId="186" xr:uid="{00000000-0005-0000-0000-0000BA000000}"/>
    <cellStyle name="Poudarek1 2" xfId="187" xr:uid="{00000000-0005-0000-0000-0000BB000000}"/>
    <cellStyle name="Poudarek1 3" xfId="188" xr:uid="{00000000-0005-0000-0000-0000BC000000}"/>
    <cellStyle name="Poudarek1 4" xfId="189" xr:uid="{00000000-0005-0000-0000-0000BD000000}"/>
    <cellStyle name="Poudarek1 5" xfId="190" xr:uid="{00000000-0005-0000-0000-0000BE000000}"/>
    <cellStyle name="Poudarek2 2" xfId="191" xr:uid="{00000000-0005-0000-0000-0000BF000000}"/>
    <cellStyle name="Poudarek2 3" xfId="192" xr:uid="{00000000-0005-0000-0000-0000C0000000}"/>
    <cellStyle name="Poudarek2 4" xfId="193" xr:uid="{00000000-0005-0000-0000-0000C1000000}"/>
    <cellStyle name="Poudarek2 5" xfId="194" xr:uid="{00000000-0005-0000-0000-0000C2000000}"/>
    <cellStyle name="Poudarek3 2" xfId="195" xr:uid="{00000000-0005-0000-0000-0000C3000000}"/>
    <cellStyle name="Poudarek3 3" xfId="196" xr:uid="{00000000-0005-0000-0000-0000C4000000}"/>
    <cellStyle name="Poudarek3 4" xfId="197" xr:uid="{00000000-0005-0000-0000-0000C5000000}"/>
    <cellStyle name="Poudarek3 5" xfId="198" xr:uid="{00000000-0005-0000-0000-0000C6000000}"/>
    <cellStyle name="Poudarek4 2" xfId="199" xr:uid="{00000000-0005-0000-0000-0000C7000000}"/>
    <cellStyle name="Poudarek4 3" xfId="200" xr:uid="{00000000-0005-0000-0000-0000C8000000}"/>
    <cellStyle name="Poudarek4 4" xfId="201" xr:uid="{00000000-0005-0000-0000-0000C9000000}"/>
    <cellStyle name="Poudarek4 5" xfId="202" xr:uid="{00000000-0005-0000-0000-0000CA000000}"/>
    <cellStyle name="Poudarek5 2" xfId="203" xr:uid="{00000000-0005-0000-0000-0000CB000000}"/>
    <cellStyle name="Poudarek5 3" xfId="204" xr:uid="{00000000-0005-0000-0000-0000CC000000}"/>
    <cellStyle name="Poudarek5 4" xfId="205" xr:uid="{00000000-0005-0000-0000-0000CD000000}"/>
    <cellStyle name="Poudarek5 5" xfId="206" xr:uid="{00000000-0005-0000-0000-0000CE000000}"/>
    <cellStyle name="Poudarek6 2" xfId="207" xr:uid="{00000000-0005-0000-0000-0000CF000000}"/>
    <cellStyle name="Poudarek6 3" xfId="208" xr:uid="{00000000-0005-0000-0000-0000D0000000}"/>
    <cellStyle name="Poudarek6 4" xfId="209" xr:uid="{00000000-0005-0000-0000-0000D1000000}"/>
    <cellStyle name="Poudarek6 5" xfId="210" xr:uid="{00000000-0005-0000-0000-0000D2000000}"/>
    <cellStyle name="Povezana celica 2" xfId="211" xr:uid="{00000000-0005-0000-0000-0000D3000000}"/>
    <cellStyle name="Povezana celica 3" xfId="212" xr:uid="{00000000-0005-0000-0000-0000D4000000}"/>
    <cellStyle name="Povezana celica 4" xfId="213" xr:uid="{00000000-0005-0000-0000-0000D5000000}"/>
    <cellStyle name="Povezana celica 5" xfId="214" xr:uid="{00000000-0005-0000-0000-0000D6000000}"/>
    <cellStyle name="Preveri celico 2" xfId="215" xr:uid="{00000000-0005-0000-0000-0000D7000000}"/>
    <cellStyle name="Preveri celico 3" xfId="216" xr:uid="{00000000-0005-0000-0000-0000D8000000}"/>
    <cellStyle name="Preveri celico 4" xfId="217" xr:uid="{00000000-0005-0000-0000-0000D9000000}"/>
    <cellStyle name="Preveri celico 5" xfId="218" xr:uid="{00000000-0005-0000-0000-0000DA000000}"/>
    <cellStyle name="Računanje 2" xfId="219" xr:uid="{00000000-0005-0000-0000-0000DB000000}"/>
    <cellStyle name="Računanje 3" xfId="220" xr:uid="{00000000-0005-0000-0000-0000DC000000}"/>
    <cellStyle name="Računanje 4" xfId="221" xr:uid="{00000000-0005-0000-0000-0000DD000000}"/>
    <cellStyle name="Računanje 5" xfId="222" xr:uid="{00000000-0005-0000-0000-0000DE000000}"/>
    <cellStyle name="Slabo 2" xfId="223" xr:uid="{00000000-0005-0000-0000-0000DF000000}"/>
    <cellStyle name="Slabo 3" xfId="224" xr:uid="{00000000-0005-0000-0000-0000E0000000}"/>
    <cellStyle name="Slabo 4" xfId="225" xr:uid="{00000000-0005-0000-0000-0000E1000000}"/>
    <cellStyle name="Slabo 5" xfId="226" xr:uid="{00000000-0005-0000-0000-0000E2000000}"/>
    <cellStyle name="Slog 1" xfId="227" xr:uid="{00000000-0005-0000-0000-0000E3000000}"/>
    <cellStyle name="Total" xfId="228" xr:uid="{00000000-0005-0000-0000-0000E4000000}"/>
    <cellStyle name="Valuta 10" xfId="229" xr:uid="{00000000-0005-0000-0000-0000E5000000}"/>
    <cellStyle name="Valuta 15" xfId="230" xr:uid="{00000000-0005-0000-0000-0000E6000000}"/>
    <cellStyle name="Valuta 19" xfId="231" xr:uid="{00000000-0005-0000-0000-0000E7000000}"/>
    <cellStyle name="Valuta 2" xfId="232" xr:uid="{00000000-0005-0000-0000-0000E8000000}"/>
    <cellStyle name="Vejica 10" xfId="233" xr:uid="{00000000-0005-0000-0000-0000E9000000}"/>
    <cellStyle name="Vejica 15" xfId="234" xr:uid="{00000000-0005-0000-0000-0000EA000000}"/>
    <cellStyle name="Vejica 2" xfId="235" xr:uid="{00000000-0005-0000-0000-0000EB000000}"/>
    <cellStyle name="Vejica 2 10" xfId="236" xr:uid="{00000000-0005-0000-0000-0000EC000000}"/>
    <cellStyle name="Vejica 2 11" xfId="237" xr:uid="{00000000-0005-0000-0000-0000ED000000}"/>
    <cellStyle name="Vejica 2 12" xfId="238" xr:uid="{00000000-0005-0000-0000-0000EE000000}"/>
    <cellStyle name="Vejica 2 2" xfId="239" xr:uid="{00000000-0005-0000-0000-0000EF000000}"/>
    <cellStyle name="Vejica 2 3" xfId="240" xr:uid="{00000000-0005-0000-0000-0000F0000000}"/>
    <cellStyle name="Vejica 2 4" xfId="241" xr:uid="{00000000-0005-0000-0000-0000F1000000}"/>
    <cellStyle name="Vejica 2 5" xfId="242" xr:uid="{00000000-0005-0000-0000-0000F2000000}"/>
    <cellStyle name="Vejica 2 6" xfId="243" xr:uid="{00000000-0005-0000-0000-0000F3000000}"/>
    <cellStyle name="Vejica 2 7" xfId="244" xr:uid="{00000000-0005-0000-0000-0000F4000000}"/>
    <cellStyle name="Vejica 2 8" xfId="245" xr:uid="{00000000-0005-0000-0000-0000F5000000}"/>
    <cellStyle name="Vejica 2 9" xfId="246" xr:uid="{00000000-0005-0000-0000-0000F6000000}"/>
    <cellStyle name="Vejica 2_Ida Belšak_ Ureditev okolja" xfId="247" xr:uid="{00000000-0005-0000-0000-0000F7000000}"/>
    <cellStyle name="Vejica 3" xfId="248" xr:uid="{00000000-0005-0000-0000-0000F8000000}"/>
    <cellStyle name="Vejica 7" xfId="249" xr:uid="{00000000-0005-0000-0000-0000F9000000}"/>
    <cellStyle name="Vnos 2" xfId="250" xr:uid="{00000000-0005-0000-0000-0000FA000000}"/>
    <cellStyle name="Vnos 3" xfId="251" xr:uid="{00000000-0005-0000-0000-0000FB000000}"/>
    <cellStyle name="Vnos 4" xfId="252" xr:uid="{00000000-0005-0000-0000-0000FC000000}"/>
    <cellStyle name="Vnos 5" xfId="253" xr:uid="{00000000-0005-0000-0000-0000FD000000}"/>
    <cellStyle name="Vsota 2" xfId="254" xr:uid="{00000000-0005-0000-0000-0000FE000000}"/>
    <cellStyle name="Vsota 3" xfId="255" xr:uid="{00000000-0005-0000-0000-0000FF000000}"/>
    <cellStyle name="Vsota 4" xfId="256" xr:uid="{00000000-0005-0000-0000-000000010000}"/>
    <cellStyle name="Vsota 5" xfId="257" xr:uid="{00000000-0005-0000-0000-000001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
  <sheetViews>
    <sheetView tabSelected="1" workbookViewId="0">
      <selection activeCell="A20" sqref="A20:I20"/>
    </sheetView>
  </sheetViews>
  <sheetFormatPr defaultRowHeight="12.75"/>
  <sheetData>
    <row r="1" spans="1:9" s="27" customFormat="1" ht="21">
      <c r="A1" s="24" t="s">
        <v>23</v>
      </c>
      <c r="B1" s="25"/>
      <c r="C1" s="25"/>
      <c r="D1" s="25"/>
      <c r="E1" s="26"/>
      <c r="F1" s="25"/>
      <c r="G1" s="26"/>
      <c r="H1" s="25"/>
      <c r="I1" s="26"/>
    </row>
    <row r="2" spans="1:9" s="27" customFormat="1" ht="15" customHeight="1">
      <c r="A2" s="28" t="s">
        <v>74</v>
      </c>
      <c r="B2" s="28"/>
      <c r="C2" s="28"/>
      <c r="D2" s="28"/>
      <c r="E2" s="28"/>
      <c r="F2" s="28"/>
      <c r="G2" s="28"/>
      <c r="H2" s="28"/>
      <c r="I2" s="28"/>
    </row>
    <row r="3" spans="1:9" s="27" customFormat="1" ht="12" customHeight="1">
      <c r="A3" s="29"/>
      <c r="B3" s="30" t="s">
        <v>23</v>
      </c>
      <c r="C3" s="30"/>
      <c r="D3" s="30"/>
      <c r="E3" s="26"/>
      <c r="F3" s="25"/>
      <c r="G3" s="26"/>
      <c r="H3" s="25"/>
      <c r="I3" s="26"/>
    </row>
    <row r="4" spans="1:9" s="27" customFormat="1" ht="39.950000000000003" customHeight="1">
      <c r="A4" s="68" t="s">
        <v>75</v>
      </c>
      <c r="B4" s="68"/>
      <c r="C4" s="68"/>
      <c r="D4" s="68"/>
      <c r="E4" s="68"/>
      <c r="F4" s="68"/>
      <c r="G4" s="68"/>
      <c r="H4" s="68"/>
      <c r="I4" s="68"/>
    </row>
    <row r="5" spans="1:9" s="27" customFormat="1" ht="12" customHeight="1">
      <c r="A5" s="29"/>
      <c r="B5" s="25"/>
      <c r="C5" s="25"/>
      <c r="D5" s="25"/>
      <c r="E5" s="26"/>
      <c r="F5" s="25"/>
      <c r="G5" s="26"/>
      <c r="H5" s="25"/>
      <c r="I5" s="26"/>
    </row>
    <row r="6" spans="1:9" s="27" customFormat="1" ht="18">
      <c r="A6" s="29"/>
      <c r="B6" s="69" t="s">
        <v>39</v>
      </c>
      <c r="C6" s="69"/>
      <c r="D6" s="69"/>
      <c r="E6" s="69"/>
      <c r="F6" s="69"/>
      <c r="G6" s="69"/>
      <c r="H6" s="69"/>
      <c r="I6" s="69"/>
    </row>
    <row r="7" spans="1:9" s="27" customFormat="1" ht="18">
      <c r="A7" s="29"/>
      <c r="B7" s="30"/>
      <c r="C7" s="30"/>
      <c r="D7" s="30"/>
      <c r="E7" s="31"/>
      <c r="F7" s="25"/>
      <c r="G7" s="26"/>
      <c r="H7" s="25"/>
      <c r="I7" s="26"/>
    </row>
    <row r="8" spans="1:9" s="33" customFormat="1" ht="26.25" customHeight="1">
      <c r="A8" s="70" t="s">
        <v>24</v>
      </c>
      <c r="B8" s="70"/>
      <c r="C8" s="70"/>
      <c r="D8" s="70"/>
      <c r="E8" s="70"/>
      <c r="F8" s="70"/>
      <c r="G8" s="70"/>
      <c r="H8" s="70"/>
      <c r="I8" s="32"/>
    </row>
    <row r="9" spans="1:9" s="34" customFormat="1" ht="40.5" customHeight="1">
      <c r="A9" s="67" t="s">
        <v>25</v>
      </c>
      <c r="B9" s="67"/>
      <c r="C9" s="67"/>
      <c r="D9" s="67"/>
      <c r="E9" s="67"/>
      <c r="F9" s="67"/>
      <c r="G9" s="67"/>
      <c r="H9" s="67"/>
      <c r="I9" s="67"/>
    </row>
    <row r="10" spans="1:9" s="34" customFormat="1" ht="56.45" customHeight="1">
      <c r="A10" s="67" t="s">
        <v>26</v>
      </c>
      <c r="B10" s="67"/>
      <c r="C10" s="67"/>
      <c r="D10" s="67"/>
      <c r="E10" s="67"/>
      <c r="F10" s="67"/>
      <c r="G10" s="67"/>
      <c r="H10" s="67"/>
      <c r="I10" s="67"/>
    </row>
    <row r="11" spans="1:9" s="34" customFormat="1" ht="33" customHeight="1">
      <c r="A11" s="67" t="s">
        <v>27</v>
      </c>
      <c r="B11" s="67"/>
      <c r="C11" s="67"/>
      <c r="D11" s="67"/>
      <c r="E11" s="67"/>
      <c r="F11" s="67"/>
      <c r="G11" s="67"/>
      <c r="H11" s="67"/>
      <c r="I11" s="67"/>
    </row>
    <row r="12" spans="1:9" s="34" customFormat="1" ht="15.75" customHeight="1">
      <c r="A12" s="67" t="s">
        <v>28</v>
      </c>
      <c r="B12" s="67"/>
      <c r="C12" s="67"/>
      <c r="D12" s="67"/>
      <c r="E12" s="67"/>
      <c r="F12" s="67"/>
      <c r="G12" s="67"/>
      <c r="H12" s="67"/>
      <c r="I12" s="67"/>
    </row>
    <row r="13" spans="1:9" s="34" customFormat="1" ht="15.75" customHeight="1">
      <c r="A13" s="67" t="s">
        <v>29</v>
      </c>
      <c r="B13" s="67"/>
      <c r="C13" s="67"/>
      <c r="D13" s="67"/>
      <c r="E13" s="67"/>
      <c r="F13" s="67"/>
      <c r="G13" s="67"/>
      <c r="H13" s="67"/>
      <c r="I13" s="67"/>
    </row>
    <row r="14" spans="1:9" s="34" customFormat="1" ht="30" customHeight="1">
      <c r="A14" s="67" t="s">
        <v>30</v>
      </c>
      <c r="B14" s="67"/>
      <c r="C14" s="67"/>
      <c r="D14" s="67"/>
      <c r="E14" s="67"/>
      <c r="F14" s="67"/>
      <c r="G14" s="67"/>
      <c r="H14" s="67"/>
      <c r="I14" s="67"/>
    </row>
    <row r="15" spans="1:9" s="34" customFormat="1" ht="15.75" customHeight="1">
      <c r="A15" s="67" t="s">
        <v>31</v>
      </c>
      <c r="B15" s="67"/>
      <c r="C15" s="67"/>
      <c r="D15" s="67"/>
      <c r="E15" s="67"/>
      <c r="F15" s="67"/>
      <c r="G15" s="67"/>
      <c r="H15" s="67"/>
      <c r="I15" s="67"/>
    </row>
    <row r="16" spans="1:9" s="34" customFormat="1" ht="33" customHeight="1">
      <c r="A16" s="67" t="s">
        <v>32</v>
      </c>
      <c r="B16" s="67"/>
      <c r="C16" s="67"/>
      <c r="D16" s="67"/>
      <c r="E16" s="67"/>
      <c r="F16" s="67"/>
      <c r="G16" s="67"/>
      <c r="H16" s="67"/>
      <c r="I16" s="67"/>
    </row>
    <row r="17" spans="1:9" s="34" customFormat="1" ht="33" customHeight="1">
      <c r="A17" s="67" t="s">
        <v>36</v>
      </c>
      <c r="B17" s="67"/>
      <c r="C17" s="67"/>
      <c r="D17" s="67"/>
      <c r="E17" s="67"/>
      <c r="F17" s="67"/>
      <c r="G17" s="67"/>
      <c r="H17" s="67"/>
      <c r="I17" s="67"/>
    </row>
    <row r="18" spans="1:9" s="34" customFormat="1" ht="15.75" customHeight="1">
      <c r="A18" s="67" t="s">
        <v>33</v>
      </c>
      <c r="B18" s="67"/>
      <c r="C18" s="67"/>
      <c r="D18" s="67"/>
      <c r="E18" s="67"/>
      <c r="F18" s="67"/>
      <c r="G18" s="67"/>
      <c r="H18" s="67"/>
      <c r="I18" s="67"/>
    </row>
    <row r="19" spans="1:9" s="34" customFormat="1" ht="15.75" customHeight="1">
      <c r="A19" s="67" t="s">
        <v>34</v>
      </c>
      <c r="B19" s="67"/>
      <c r="C19" s="67"/>
      <c r="D19" s="67"/>
      <c r="E19" s="67"/>
      <c r="F19" s="67"/>
      <c r="G19" s="67"/>
      <c r="H19" s="67"/>
      <c r="I19" s="67"/>
    </row>
    <row r="20" spans="1:9" s="34" customFormat="1" ht="39" customHeight="1">
      <c r="A20" s="67" t="s">
        <v>35</v>
      </c>
      <c r="B20" s="67"/>
      <c r="C20" s="67"/>
      <c r="D20" s="67"/>
      <c r="E20" s="67"/>
      <c r="F20" s="67"/>
      <c r="G20" s="67"/>
      <c r="H20" s="67"/>
      <c r="I20" s="67"/>
    </row>
  </sheetData>
  <protectedRanges>
    <protectedRange sqref="E1:E20" name="Obseg1"/>
  </protectedRanges>
  <mergeCells count="15">
    <mergeCell ref="A4:I4"/>
    <mergeCell ref="B6:I6"/>
    <mergeCell ref="A8:H8"/>
    <mergeCell ref="A9:I9"/>
    <mergeCell ref="A10:I10"/>
    <mergeCell ref="A11:I11"/>
    <mergeCell ref="A18:I18"/>
    <mergeCell ref="A19:I19"/>
    <mergeCell ref="A20:I20"/>
    <mergeCell ref="A12:I12"/>
    <mergeCell ref="A13:I13"/>
    <mergeCell ref="A14:I14"/>
    <mergeCell ref="A15:I15"/>
    <mergeCell ref="A16:I16"/>
    <mergeCell ref="A17:I17"/>
  </mergeCells>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0"/>
  <sheetViews>
    <sheetView showZeros="0" showWhiteSpace="0" topLeftCell="A100" zoomScaleNormal="100" zoomScalePageLayoutView="120" workbookViewId="0">
      <selection activeCell="B51" sqref="B51"/>
    </sheetView>
  </sheetViews>
  <sheetFormatPr defaultColWidth="7.1328125" defaultRowHeight="12.75"/>
  <cols>
    <col min="1" max="1" width="4.86328125" style="35" bestFit="1" customWidth="1"/>
    <col min="2" max="2" width="44.46484375" style="45" customWidth="1"/>
    <col min="3" max="3" width="7.1328125" style="37" bestFit="1" customWidth="1"/>
    <col min="4" max="4" width="8.1328125" style="37" bestFit="1" customWidth="1"/>
    <col min="5" max="5" width="8.46484375" style="38" customWidth="1"/>
    <col min="6" max="6" width="11.86328125" style="39" customWidth="1"/>
    <col min="7" max="16384" width="7.1328125" style="37"/>
  </cols>
  <sheetData>
    <row r="1" spans="1:6" ht="26.25">
      <c r="A1" s="35" t="s">
        <v>0</v>
      </c>
      <c r="B1" s="36" t="s">
        <v>9</v>
      </c>
    </row>
    <row r="2" spans="1:6" ht="13.15">
      <c r="B2" s="36"/>
    </row>
    <row r="3" spans="1:6" ht="25.5">
      <c r="A3" s="40">
        <v>1</v>
      </c>
      <c r="B3" s="41" t="s">
        <v>5</v>
      </c>
      <c r="C3" s="42" t="s">
        <v>38</v>
      </c>
      <c r="D3" s="43">
        <v>1</v>
      </c>
      <c r="E3" s="44">
        <v>0</v>
      </c>
      <c r="F3" s="39">
        <f>ROUND(D3*E3,2)</f>
        <v>0</v>
      </c>
    </row>
    <row r="4" spans="1:6">
      <c r="A4" s="40"/>
      <c r="B4" s="41"/>
      <c r="C4" s="42"/>
      <c r="D4" s="43"/>
      <c r="E4" s="44"/>
    </row>
    <row r="5" spans="1:6" ht="38.25">
      <c r="A5" s="40">
        <v>2</v>
      </c>
      <c r="B5" s="41" t="s">
        <v>18</v>
      </c>
      <c r="C5" s="42" t="s">
        <v>38</v>
      </c>
      <c r="D5" s="43">
        <v>1</v>
      </c>
      <c r="E5" s="44">
        <v>0</v>
      </c>
      <c r="F5" s="39">
        <f>ROUND(D5*E5,2)</f>
        <v>0</v>
      </c>
    </row>
    <row r="6" spans="1:6">
      <c r="A6" s="40"/>
      <c r="B6" s="41"/>
      <c r="C6" s="42"/>
      <c r="D6" s="43"/>
      <c r="E6" s="44"/>
    </row>
    <row r="7" spans="1:6" ht="76.5">
      <c r="A7" s="40">
        <v>3</v>
      </c>
      <c r="B7" s="41" t="s">
        <v>79</v>
      </c>
      <c r="C7" s="42" t="s">
        <v>2</v>
      </c>
      <c r="D7" s="43">
        <v>567</v>
      </c>
      <c r="E7" s="44">
        <v>0</v>
      </c>
      <c r="F7" s="39">
        <f>ROUND(D7*E7,2)</f>
        <v>0</v>
      </c>
    </row>
    <row r="8" spans="1:6" customFormat="1">
      <c r="A8" s="64"/>
      <c r="B8" s="64"/>
      <c r="C8" s="64"/>
      <c r="D8" s="64"/>
      <c r="E8" s="64"/>
      <c r="F8" s="64"/>
    </row>
    <row r="9" spans="1:6">
      <c r="A9" s="40">
        <v>4</v>
      </c>
      <c r="B9" s="41" t="s">
        <v>80</v>
      </c>
      <c r="C9" s="42" t="s">
        <v>38</v>
      </c>
      <c r="D9" s="63">
        <v>1</v>
      </c>
      <c r="E9" s="44">
        <v>0</v>
      </c>
      <c r="F9" s="39">
        <f>ROUND(D9*E9,2)</f>
        <v>0</v>
      </c>
    </row>
    <row r="10" spans="1:6">
      <c r="A10" s="40"/>
      <c r="B10" s="41"/>
      <c r="C10" s="42"/>
      <c r="D10" s="43"/>
      <c r="E10" s="44"/>
    </row>
    <row r="11" spans="1:6" ht="25.25" customHeight="1">
      <c r="A11" s="40">
        <v>5</v>
      </c>
      <c r="B11" s="41" t="s">
        <v>72</v>
      </c>
      <c r="C11" s="42" t="s">
        <v>1</v>
      </c>
      <c r="D11" s="43">
        <v>38</v>
      </c>
      <c r="E11" s="44">
        <v>0</v>
      </c>
      <c r="F11" s="39">
        <f>ROUND(D11*E11,2)</f>
        <v>0</v>
      </c>
    </row>
    <row r="12" spans="1:6">
      <c r="A12" s="40"/>
      <c r="B12" s="41"/>
      <c r="C12" s="42"/>
      <c r="D12" s="43"/>
      <c r="E12" s="44"/>
    </row>
    <row r="13" spans="1:6" ht="12" customHeight="1">
      <c r="A13" s="40"/>
      <c r="B13" s="41"/>
      <c r="C13" s="42"/>
      <c r="D13" s="43"/>
      <c r="E13" s="44"/>
    </row>
    <row r="14" spans="1:6" s="46" customFormat="1" ht="38.25">
      <c r="A14" s="35">
        <v>6</v>
      </c>
      <c r="B14" s="65" t="s">
        <v>46</v>
      </c>
      <c r="C14" s="37" t="s">
        <v>1</v>
      </c>
      <c r="D14" s="37">
        <v>115.2</v>
      </c>
      <c r="E14" s="38">
        <v>0</v>
      </c>
      <c r="F14" s="39">
        <f>ROUND(D14*E14,2)</f>
        <v>0</v>
      </c>
    </row>
    <row r="15" spans="1:6" s="46" customFormat="1" ht="13.15">
      <c r="A15" s="35"/>
      <c r="B15" s="65"/>
      <c r="C15" s="37"/>
      <c r="D15" s="37"/>
      <c r="E15" s="38"/>
      <c r="F15" s="39"/>
    </row>
    <row r="16" spans="1:6" ht="51">
      <c r="A16" s="40">
        <v>7</v>
      </c>
      <c r="B16" s="41" t="s">
        <v>42</v>
      </c>
      <c r="C16" s="42" t="s">
        <v>6</v>
      </c>
      <c r="D16" s="43">
        <v>1</v>
      </c>
      <c r="E16" s="44">
        <v>0</v>
      </c>
      <c r="F16" s="39">
        <f>ROUND(D16*E16,2)</f>
        <v>0</v>
      </c>
    </row>
    <row r="17" spans="1:6" ht="13.15" thickBot="1">
      <c r="A17" s="40"/>
      <c r="B17" s="41"/>
      <c r="C17" s="47"/>
      <c r="D17" s="48"/>
      <c r="E17" s="49"/>
      <c r="F17" s="49"/>
    </row>
    <row r="18" spans="1:6" ht="13.15">
      <c r="C18" s="46"/>
      <c r="D18" s="46"/>
      <c r="E18" s="50" t="s">
        <v>7</v>
      </c>
      <c r="F18" s="51">
        <f>SUM(F3:F16)</f>
        <v>0</v>
      </c>
    </row>
    <row r="19" spans="1:6" ht="13.15">
      <c r="C19" s="46"/>
      <c r="D19" s="46"/>
      <c r="E19" s="50"/>
      <c r="F19" s="51"/>
    </row>
    <row r="20" spans="1:6" ht="18.600000000000001" customHeight="1">
      <c r="A20" s="35" t="s">
        <v>0</v>
      </c>
    </row>
    <row r="21" spans="1:6" ht="13.15">
      <c r="B21" s="36" t="s">
        <v>3</v>
      </c>
    </row>
    <row r="22" spans="1:6" ht="13.15">
      <c r="B22" s="36"/>
    </row>
    <row r="23" spans="1:6" ht="13.15">
      <c r="B23" s="36"/>
    </row>
    <row r="24" spans="1:6" s="46" customFormat="1" ht="25.5">
      <c r="A24" s="35">
        <v>1</v>
      </c>
      <c r="B24" s="45" t="s">
        <v>45</v>
      </c>
      <c r="C24" s="37" t="s">
        <v>2</v>
      </c>
      <c r="D24" s="66">
        <v>538.9</v>
      </c>
      <c r="E24" s="38">
        <v>0</v>
      </c>
      <c r="F24" s="39">
        <f>ROUND(D24*E24,2)</f>
        <v>0</v>
      </c>
    </row>
    <row r="25" spans="1:6" s="46" customFormat="1" ht="13.15">
      <c r="A25" s="35"/>
      <c r="B25" s="45"/>
      <c r="C25" s="37"/>
      <c r="D25" s="37"/>
      <c r="E25" s="38"/>
      <c r="F25" s="39"/>
    </row>
    <row r="26" spans="1:6" s="46" customFormat="1" ht="38.25">
      <c r="A26" s="35">
        <v>2</v>
      </c>
      <c r="B26" s="45" t="s">
        <v>81</v>
      </c>
      <c r="C26" s="37" t="s">
        <v>2</v>
      </c>
      <c r="D26" s="66">
        <v>538.9</v>
      </c>
      <c r="E26" s="38">
        <v>0</v>
      </c>
      <c r="F26" s="39">
        <f>ROUND(D26*E26,2)</f>
        <v>0</v>
      </c>
    </row>
    <row r="27" spans="1:6" ht="13.15">
      <c r="B27" s="36"/>
    </row>
    <row r="28" spans="1:6" s="46" customFormat="1" ht="140.25">
      <c r="A28" s="35">
        <v>3</v>
      </c>
      <c r="B28" s="45" t="s">
        <v>82</v>
      </c>
      <c r="C28" s="37" t="s">
        <v>2</v>
      </c>
      <c r="D28" s="66">
        <v>468.7</v>
      </c>
      <c r="E28" s="38">
        <v>0</v>
      </c>
      <c r="F28" s="39">
        <f>ROUND(D28*E28,2)</f>
        <v>0</v>
      </c>
    </row>
    <row r="29" spans="1:6" s="46" customFormat="1" ht="13.15">
      <c r="A29" s="35"/>
      <c r="B29" s="45"/>
      <c r="C29" s="37"/>
      <c r="D29" s="66"/>
      <c r="E29" s="38"/>
      <c r="F29" s="39"/>
    </row>
    <row r="30" spans="1:6" s="46" customFormat="1" ht="140.25">
      <c r="A30" s="35">
        <v>5</v>
      </c>
      <c r="B30" s="45" t="s">
        <v>78</v>
      </c>
      <c r="C30" s="37" t="s">
        <v>2</v>
      </c>
      <c r="D30" s="66">
        <v>46.9</v>
      </c>
      <c r="E30" s="38">
        <v>0</v>
      </c>
      <c r="F30" s="39">
        <f>ROUND(D30*E30,2)</f>
        <v>0</v>
      </c>
    </row>
    <row r="31" spans="1:6" s="46" customFormat="1" ht="13.15">
      <c r="A31" s="35"/>
      <c r="B31" s="45"/>
      <c r="C31" s="37"/>
      <c r="D31" s="37"/>
      <c r="E31" s="38"/>
      <c r="F31" s="39"/>
    </row>
    <row r="32" spans="1:6" s="46" customFormat="1" ht="127.5">
      <c r="A32" s="35">
        <v>5</v>
      </c>
      <c r="B32" s="45" t="s">
        <v>77</v>
      </c>
      <c r="C32" s="37" t="s">
        <v>2</v>
      </c>
      <c r="D32" s="37">
        <v>22.6</v>
      </c>
      <c r="E32" s="38">
        <v>0</v>
      </c>
      <c r="F32" s="39">
        <f>ROUND(D32*E32,2)</f>
        <v>0</v>
      </c>
    </row>
    <row r="33" spans="1:6" s="46" customFormat="1" ht="13.15">
      <c r="A33" s="35"/>
      <c r="B33" s="45"/>
      <c r="C33" s="37"/>
      <c r="D33" s="37"/>
      <c r="E33" s="38"/>
      <c r="F33" s="39"/>
    </row>
    <row r="34" spans="1:6" ht="102">
      <c r="A34" s="35">
        <v>6</v>
      </c>
      <c r="B34" s="45" t="s">
        <v>63</v>
      </c>
      <c r="C34" s="37" t="s">
        <v>2</v>
      </c>
      <c r="D34" s="37">
        <v>32</v>
      </c>
      <c r="E34" s="38">
        <v>0</v>
      </c>
      <c r="F34" s="39">
        <f>ROUND(D34*E34,2)</f>
        <v>0</v>
      </c>
    </row>
    <row r="36" spans="1:6" ht="102">
      <c r="A36" s="35">
        <v>7</v>
      </c>
      <c r="B36" s="45" t="s">
        <v>49</v>
      </c>
      <c r="C36" s="37" t="s">
        <v>2</v>
      </c>
      <c r="D36" s="66">
        <v>32</v>
      </c>
      <c r="E36" s="38">
        <v>0</v>
      </c>
      <c r="F36" s="39">
        <f>ROUND(D36*E36,2)</f>
        <v>0</v>
      </c>
    </row>
    <row r="37" spans="1:6" s="46" customFormat="1" ht="13.25" customHeight="1">
      <c r="A37" s="35"/>
      <c r="B37" s="45"/>
      <c r="C37" s="37"/>
      <c r="D37" s="37"/>
      <c r="E37" s="38"/>
      <c r="F37" s="39"/>
    </row>
    <row r="38" spans="1:6" s="46" customFormat="1" ht="51">
      <c r="A38" s="35">
        <v>8</v>
      </c>
      <c r="B38" s="45" t="s">
        <v>47</v>
      </c>
      <c r="C38" s="37" t="s">
        <v>2</v>
      </c>
      <c r="D38" s="37">
        <v>72.599999999999994</v>
      </c>
      <c r="E38" s="38">
        <v>0</v>
      </c>
      <c r="F38" s="39">
        <f>ROUND(D38*E38,2)</f>
        <v>0</v>
      </c>
    </row>
    <row r="39" spans="1:6" s="46" customFormat="1" ht="13.15">
      <c r="A39" s="35"/>
      <c r="B39" s="45"/>
      <c r="C39" s="37"/>
      <c r="D39" s="37"/>
      <c r="E39" s="38"/>
      <c r="F39" s="39"/>
    </row>
    <row r="40" spans="1:6" s="46" customFormat="1" ht="63.75">
      <c r="A40" s="35">
        <v>9</v>
      </c>
      <c r="B40" s="45" t="s">
        <v>64</v>
      </c>
      <c r="C40" s="37" t="s">
        <v>1</v>
      </c>
      <c r="D40" s="37">
        <v>29.4</v>
      </c>
      <c r="E40" s="38">
        <v>0</v>
      </c>
      <c r="F40" s="39">
        <f>ROUND(D40*E40,2)</f>
        <v>0</v>
      </c>
    </row>
    <row r="41" spans="1:6" s="46" customFormat="1" ht="13.15">
      <c r="A41" s="35"/>
      <c r="B41" s="45"/>
      <c r="C41" s="37"/>
      <c r="D41" s="37"/>
      <c r="E41" s="38"/>
      <c r="F41" s="39"/>
    </row>
    <row r="42" spans="1:6" s="46" customFormat="1" ht="51">
      <c r="A42" s="35">
        <v>10</v>
      </c>
      <c r="B42" s="45" t="s">
        <v>65</v>
      </c>
      <c r="C42" s="37" t="s">
        <v>2</v>
      </c>
      <c r="D42" s="37">
        <v>22.7</v>
      </c>
      <c r="E42" s="38">
        <v>0</v>
      </c>
      <c r="F42" s="39">
        <f>ROUND(D42*E42,2)</f>
        <v>0</v>
      </c>
    </row>
    <row r="43" spans="1:6" s="46" customFormat="1" ht="13.15">
      <c r="A43" s="35"/>
      <c r="B43" s="45"/>
      <c r="C43" s="37"/>
      <c r="D43" s="37"/>
      <c r="E43" s="38"/>
      <c r="F43" s="39"/>
    </row>
    <row r="44" spans="1:6" s="46" customFormat="1" ht="63.75">
      <c r="A44" s="35">
        <v>11</v>
      </c>
      <c r="B44" s="45" t="s">
        <v>68</v>
      </c>
      <c r="C44" s="37" t="s">
        <v>2</v>
      </c>
      <c r="D44" s="37">
        <v>6.3</v>
      </c>
      <c r="E44" s="38">
        <v>0</v>
      </c>
      <c r="F44" s="39">
        <f>ROUND(D44*E44,2)</f>
        <v>0</v>
      </c>
    </row>
    <row r="45" spans="1:6" s="46" customFormat="1" ht="13.15">
      <c r="A45" s="35"/>
      <c r="B45" s="45"/>
      <c r="C45" s="37"/>
      <c r="D45" s="37"/>
      <c r="E45" s="38"/>
      <c r="F45" s="39"/>
    </row>
    <row r="46" spans="1:6" s="46" customFormat="1" ht="63.75">
      <c r="A46" s="35">
        <v>12</v>
      </c>
      <c r="B46" s="45" t="s">
        <v>66</v>
      </c>
      <c r="C46" s="37" t="s">
        <v>2</v>
      </c>
      <c r="D46" s="37">
        <v>27.4</v>
      </c>
      <c r="E46" s="38">
        <v>0</v>
      </c>
      <c r="F46" s="39">
        <f>ROUND(D46*E46,2)</f>
        <v>0</v>
      </c>
    </row>
    <row r="47" spans="1:6" s="46" customFormat="1" ht="12.6" customHeight="1">
      <c r="A47" s="35"/>
      <c r="B47" s="45"/>
      <c r="C47" s="37"/>
      <c r="D47" s="37"/>
      <c r="E47" s="38"/>
      <c r="F47" s="39"/>
    </row>
    <row r="48" spans="1:6" ht="63.75">
      <c r="A48" s="35">
        <v>13</v>
      </c>
      <c r="B48" s="45" t="s">
        <v>43</v>
      </c>
      <c r="C48" s="37" t="s">
        <v>1</v>
      </c>
      <c r="D48" s="37">
        <v>57.4</v>
      </c>
      <c r="E48" s="38">
        <v>0</v>
      </c>
      <c r="F48" s="39">
        <f>ROUND(D48*E48,2)</f>
        <v>0</v>
      </c>
    </row>
    <row r="49" spans="1:6" ht="11.45" customHeight="1"/>
    <row r="50" spans="1:6" ht="63.75">
      <c r="A50" s="35">
        <v>14</v>
      </c>
      <c r="B50" s="45" t="s">
        <v>83</v>
      </c>
      <c r="C50" s="37" t="s">
        <v>1</v>
      </c>
      <c r="D50" s="37">
        <v>65</v>
      </c>
      <c r="E50" s="38">
        <v>0</v>
      </c>
      <c r="F50" s="39">
        <f t="shared" ref="F50" si="0">ROUND(D50*E50,2)</f>
        <v>0</v>
      </c>
    </row>
    <row r="52" spans="1:6" ht="25.5">
      <c r="A52" s="35">
        <v>15</v>
      </c>
      <c r="B52" s="45" t="s">
        <v>44</v>
      </c>
      <c r="C52" s="42" t="s">
        <v>1</v>
      </c>
      <c r="D52" s="43">
        <v>40</v>
      </c>
      <c r="E52" s="44">
        <v>0</v>
      </c>
      <c r="F52" s="39">
        <f>ROUND(D52*E52,2)</f>
        <v>0</v>
      </c>
    </row>
    <row r="53" spans="1:6">
      <c r="A53" s="40"/>
      <c r="B53" s="41"/>
      <c r="C53" s="42"/>
      <c r="D53" s="43"/>
      <c r="E53" s="44"/>
    </row>
    <row r="54" spans="1:6" ht="13.15">
      <c r="A54" s="40"/>
      <c r="B54" s="41"/>
      <c r="C54" s="46"/>
      <c r="D54" s="46"/>
      <c r="E54" s="50" t="s">
        <v>37</v>
      </c>
      <c r="F54" s="51">
        <f>SUM(F24:F53)</f>
        <v>0</v>
      </c>
    </row>
    <row r="55" spans="1:6" ht="13.15">
      <c r="C55" s="46"/>
      <c r="D55" s="46"/>
      <c r="E55" s="50"/>
      <c r="F55" s="51"/>
    </row>
    <row r="56" spans="1:6" ht="13.15">
      <c r="C56" s="46"/>
      <c r="D56" s="46"/>
      <c r="E56" s="50"/>
      <c r="F56" s="51"/>
    </row>
    <row r="58" spans="1:6" ht="13.15">
      <c r="B58" s="36" t="s">
        <v>21</v>
      </c>
    </row>
    <row r="59" spans="1:6" ht="13.15">
      <c r="B59" s="36"/>
    </row>
    <row r="60" spans="1:6" ht="38.25">
      <c r="A60" s="35">
        <v>1</v>
      </c>
      <c r="B60" s="45" t="s">
        <v>71</v>
      </c>
      <c r="C60" s="37" t="s">
        <v>2</v>
      </c>
      <c r="D60" s="37">
        <v>8.5</v>
      </c>
      <c r="E60" s="38">
        <v>0</v>
      </c>
      <c r="F60" s="39">
        <f>ROUND(D60*E60,2)</f>
        <v>0</v>
      </c>
    </row>
    <row r="62" spans="1:6" ht="51">
      <c r="A62" s="35">
        <v>2</v>
      </c>
      <c r="B62" s="45" t="s">
        <v>48</v>
      </c>
      <c r="C62" s="37" t="s">
        <v>1</v>
      </c>
      <c r="D62" s="37">
        <v>24.6</v>
      </c>
      <c r="E62" s="38">
        <v>0</v>
      </c>
      <c r="F62" s="39">
        <f>ROUND(D62*E62,2)</f>
        <v>0</v>
      </c>
    </row>
    <row r="64" spans="1:6" ht="13.15" thickBot="1">
      <c r="C64" s="52"/>
      <c r="D64" s="52"/>
      <c r="E64" s="53"/>
      <c r="F64" s="54"/>
    </row>
    <row r="65" spans="1:6" ht="13.15">
      <c r="C65" s="46"/>
      <c r="D65" s="46"/>
      <c r="E65" s="50" t="s">
        <v>22</v>
      </c>
      <c r="F65" s="51">
        <f>SUM(F60:F64)</f>
        <v>0</v>
      </c>
    </row>
    <row r="66" spans="1:6" ht="14.45" customHeight="1">
      <c r="C66" s="46"/>
      <c r="D66" s="46"/>
      <c r="E66" s="50"/>
      <c r="F66" s="51"/>
    </row>
    <row r="67" spans="1:6" ht="14" customHeight="1">
      <c r="C67" s="46"/>
      <c r="D67" s="46"/>
      <c r="E67" s="50"/>
      <c r="F67" s="51"/>
    </row>
    <row r="68" spans="1:6" ht="13.15">
      <c r="B68" s="36" t="s">
        <v>19</v>
      </c>
    </row>
    <row r="69" spans="1:6" ht="13.15">
      <c r="B69" s="36"/>
    </row>
    <row r="70" spans="1:6" s="46" customFormat="1" ht="38.25">
      <c r="A70" s="35">
        <v>1</v>
      </c>
      <c r="B70" s="41" t="s">
        <v>41</v>
      </c>
      <c r="C70" s="37" t="s">
        <v>1</v>
      </c>
      <c r="D70" s="37">
        <v>36</v>
      </c>
      <c r="E70" s="38">
        <v>0</v>
      </c>
      <c r="F70" s="39">
        <f>ROUND(D70*E70,2)</f>
        <v>0</v>
      </c>
    </row>
    <row r="71" spans="1:6" s="46" customFormat="1" ht="13.15">
      <c r="A71" s="35"/>
      <c r="B71" s="41"/>
      <c r="C71" s="37"/>
      <c r="D71" s="37"/>
      <c r="E71" s="38"/>
      <c r="F71" s="39"/>
    </row>
    <row r="72" spans="1:6" s="46" customFormat="1" ht="19.8" customHeight="1">
      <c r="A72" s="35"/>
      <c r="B72" s="41"/>
      <c r="C72" s="37"/>
      <c r="D72" s="37"/>
      <c r="E72" s="38"/>
      <c r="F72" s="39"/>
    </row>
    <row r="73" spans="1:6" ht="13.5" thickBot="1">
      <c r="C73" s="55"/>
      <c r="D73" s="55"/>
      <c r="E73" s="56" t="s">
        <v>20</v>
      </c>
      <c r="F73" s="57">
        <f>SUM(F70:F72)</f>
        <v>0</v>
      </c>
    </row>
    <row r="74" spans="1:6" ht="13.15">
      <c r="C74" s="46"/>
      <c r="D74" s="46"/>
      <c r="E74" s="50"/>
      <c r="F74" s="51"/>
    </row>
    <row r="75" spans="1:6" ht="13.15">
      <c r="B75" s="36" t="s">
        <v>50</v>
      </c>
    </row>
    <row r="76" spans="1:6" ht="13.15">
      <c r="B76" s="36"/>
    </row>
    <row r="77" spans="1:6" s="46" customFormat="1" ht="25.5">
      <c r="A77" s="35">
        <v>1</v>
      </c>
      <c r="B77" s="41" t="s">
        <v>53</v>
      </c>
      <c r="C77" s="37" t="s">
        <v>1</v>
      </c>
      <c r="D77" s="37">
        <v>19.5</v>
      </c>
      <c r="E77" s="38">
        <v>0</v>
      </c>
      <c r="F77" s="39">
        <f>ROUND(D77*E77,2)</f>
        <v>0</v>
      </c>
    </row>
    <row r="78" spans="1:6" s="46" customFormat="1" ht="13.15">
      <c r="A78" s="35"/>
      <c r="B78" s="41"/>
      <c r="C78" s="37"/>
      <c r="D78" s="37"/>
      <c r="E78" s="38"/>
      <c r="F78" s="39"/>
    </row>
    <row r="79" spans="1:6" s="46" customFormat="1" ht="25.5">
      <c r="A79" s="35">
        <v>2</v>
      </c>
      <c r="B79" s="41" t="s">
        <v>54</v>
      </c>
      <c r="C79" s="37" t="s">
        <v>2</v>
      </c>
      <c r="D79" s="37">
        <v>44.5</v>
      </c>
      <c r="E79" s="38">
        <v>0</v>
      </c>
      <c r="F79" s="39">
        <f>ROUND(D79*E79,2)</f>
        <v>0</v>
      </c>
    </row>
    <row r="80" spans="1:6" s="46" customFormat="1" ht="13.15">
      <c r="A80" s="35"/>
      <c r="B80" s="41"/>
      <c r="C80" s="37"/>
      <c r="D80" s="37"/>
      <c r="E80" s="38"/>
      <c r="F80" s="39"/>
    </row>
    <row r="81" spans="1:6" s="46" customFormat="1" ht="25.5">
      <c r="A81" s="35">
        <v>3</v>
      </c>
      <c r="B81" s="41" t="s">
        <v>55</v>
      </c>
      <c r="C81" s="37" t="s">
        <v>56</v>
      </c>
      <c r="D81" s="37">
        <v>28</v>
      </c>
      <c r="E81" s="38">
        <v>0</v>
      </c>
      <c r="F81" s="39">
        <f>ROUND(D81*E81,2)</f>
        <v>0</v>
      </c>
    </row>
    <row r="82" spans="1:6" s="46" customFormat="1" ht="13.15">
      <c r="A82" s="35"/>
      <c r="B82" s="41"/>
      <c r="C82" s="37"/>
      <c r="D82" s="37"/>
      <c r="E82" s="38"/>
      <c r="F82" s="39"/>
    </row>
    <row r="83" spans="1:6" s="46" customFormat="1" ht="63.75">
      <c r="A83" s="35">
        <v>4</v>
      </c>
      <c r="B83" s="41" t="s">
        <v>57</v>
      </c>
      <c r="C83" s="37" t="s">
        <v>2</v>
      </c>
      <c r="D83" s="37">
        <v>70</v>
      </c>
      <c r="E83" s="38">
        <v>0</v>
      </c>
      <c r="F83" s="39">
        <f>ROUND(D83*E83,2)</f>
        <v>0</v>
      </c>
    </row>
    <row r="84" spans="1:6" s="46" customFormat="1" ht="13.15">
      <c r="A84" s="35"/>
      <c r="B84" s="41"/>
      <c r="C84" s="37"/>
      <c r="D84" s="37"/>
      <c r="E84" s="38"/>
      <c r="F84" s="39"/>
    </row>
    <row r="85" spans="1:6" s="46" customFormat="1" ht="63.75">
      <c r="A85" s="35">
        <v>5</v>
      </c>
      <c r="B85" s="41" t="s">
        <v>73</v>
      </c>
      <c r="C85" s="37" t="s">
        <v>1</v>
      </c>
      <c r="D85" s="37">
        <v>65</v>
      </c>
      <c r="E85" s="38">
        <v>0</v>
      </c>
      <c r="F85" s="39">
        <f>ROUND(D85*E85,2)</f>
        <v>0</v>
      </c>
    </row>
    <row r="86" spans="1:6" s="46" customFormat="1" ht="13.15">
      <c r="A86" s="35"/>
      <c r="B86" s="41"/>
      <c r="C86" s="37"/>
      <c r="D86" s="37"/>
      <c r="E86" s="38"/>
      <c r="F86" s="39"/>
    </row>
    <row r="87" spans="1:6" s="46" customFormat="1" ht="38.25">
      <c r="A87" s="35">
        <v>6</v>
      </c>
      <c r="B87" s="41" t="s">
        <v>58</v>
      </c>
      <c r="C87" s="37" t="s">
        <v>56</v>
      </c>
      <c r="D87" s="37">
        <v>18</v>
      </c>
      <c r="E87" s="38">
        <v>0</v>
      </c>
      <c r="F87" s="39">
        <f>ROUND(D87*E87,2)</f>
        <v>0</v>
      </c>
    </row>
    <row r="88" spans="1:6" s="46" customFormat="1" ht="13.15">
      <c r="A88" s="35"/>
      <c r="B88" s="41"/>
      <c r="C88" s="37"/>
      <c r="D88" s="37"/>
      <c r="E88" s="38"/>
      <c r="F88" s="39"/>
    </row>
    <row r="89" spans="1:6" s="46" customFormat="1" ht="25.5">
      <c r="A89" s="35">
        <v>7</v>
      </c>
      <c r="B89" s="41" t="s">
        <v>59</v>
      </c>
      <c r="C89" s="37" t="s">
        <v>56</v>
      </c>
      <c r="D89" s="37">
        <v>15</v>
      </c>
      <c r="E89" s="38">
        <v>0</v>
      </c>
      <c r="F89" s="39">
        <f>ROUND(D89*E89,2)</f>
        <v>0</v>
      </c>
    </row>
    <row r="90" spans="1:6" s="46" customFormat="1" ht="13.15">
      <c r="A90" s="35"/>
      <c r="B90" s="41"/>
      <c r="C90" s="37"/>
      <c r="D90" s="37"/>
      <c r="E90" s="38"/>
      <c r="F90" s="39"/>
    </row>
    <row r="91" spans="1:6" s="46" customFormat="1" ht="25.5">
      <c r="A91" s="35">
        <v>8</v>
      </c>
      <c r="B91" s="41" t="s">
        <v>60</v>
      </c>
      <c r="C91" s="37" t="s">
        <v>1</v>
      </c>
      <c r="D91" s="37">
        <v>58</v>
      </c>
      <c r="E91" s="38">
        <v>0</v>
      </c>
      <c r="F91" s="39">
        <f>ROUND(D91*E91,2)</f>
        <v>0</v>
      </c>
    </row>
    <row r="92" spans="1:6" s="46" customFormat="1" ht="13.15">
      <c r="A92" s="35"/>
      <c r="B92" s="41"/>
      <c r="C92" s="37"/>
      <c r="D92" s="37"/>
      <c r="E92" s="38"/>
      <c r="F92" s="39"/>
    </row>
    <row r="93" spans="1:6" s="46" customFormat="1" ht="38.25">
      <c r="A93" s="35">
        <v>9</v>
      </c>
      <c r="B93" s="41" t="s">
        <v>61</v>
      </c>
      <c r="C93" s="37" t="s">
        <v>2</v>
      </c>
      <c r="D93" s="37">
        <v>44.5</v>
      </c>
      <c r="E93" s="38">
        <v>0</v>
      </c>
      <c r="F93" s="39">
        <f>ROUND(D93*E93,2)</f>
        <v>0</v>
      </c>
    </row>
    <row r="94" spans="1:6" s="46" customFormat="1" ht="13.15">
      <c r="A94" s="35"/>
      <c r="B94" s="41"/>
      <c r="C94" s="37"/>
      <c r="D94" s="37"/>
      <c r="E94" s="38"/>
      <c r="F94" s="39"/>
    </row>
    <row r="95" spans="1:6" s="46" customFormat="1" ht="13.15">
      <c r="A95" s="35"/>
      <c r="B95" s="41"/>
      <c r="C95" s="37"/>
      <c r="D95" s="37"/>
      <c r="E95" s="38"/>
      <c r="F95" s="39"/>
    </row>
    <row r="96" spans="1:6" s="46" customFormat="1" ht="25.5">
      <c r="A96" s="35">
        <v>10</v>
      </c>
      <c r="B96" s="41" t="s">
        <v>69</v>
      </c>
      <c r="C96" s="37" t="s">
        <v>2</v>
      </c>
      <c r="D96" s="37">
        <v>19.5</v>
      </c>
      <c r="E96" s="38">
        <v>0</v>
      </c>
      <c r="F96" s="39">
        <f>ROUND(D96*E96,2)</f>
        <v>0</v>
      </c>
    </row>
    <row r="97" spans="1:6" s="46" customFormat="1" ht="13.15">
      <c r="A97" s="35"/>
      <c r="B97" s="41"/>
      <c r="C97" s="37"/>
      <c r="D97" s="37"/>
      <c r="E97" s="38"/>
      <c r="F97" s="39"/>
    </row>
    <row r="98" spans="1:6" s="46" customFormat="1" ht="25.5">
      <c r="A98" s="35">
        <v>11</v>
      </c>
      <c r="B98" s="41" t="s">
        <v>62</v>
      </c>
      <c r="C98" s="37" t="s">
        <v>38</v>
      </c>
      <c r="D98" s="37">
        <v>1</v>
      </c>
      <c r="E98" s="38">
        <v>0</v>
      </c>
      <c r="F98" s="39">
        <f>ROUND(D98*E98,2)</f>
        <v>0</v>
      </c>
    </row>
    <row r="99" spans="1:6" s="46" customFormat="1" ht="13.15">
      <c r="A99" s="35"/>
      <c r="B99" s="41"/>
      <c r="C99" s="37"/>
      <c r="D99" s="37"/>
      <c r="E99" s="38"/>
      <c r="F99" s="39"/>
    </row>
    <row r="100" spans="1:6" s="46" customFormat="1" ht="38.25">
      <c r="A100" s="35">
        <v>12</v>
      </c>
      <c r="B100" s="41" t="s">
        <v>70</v>
      </c>
      <c r="C100" s="37" t="s">
        <v>38</v>
      </c>
      <c r="D100" s="37">
        <v>4</v>
      </c>
      <c r="E100" s="38">
        <v>0</v>
      </c>
      <c r="F100" s="39">
        <f>ROUND(D100*E100,2)</f>
        <v>0</v>
      </c>
    </row>
    <row r="101" spans="1:6" s="46" customFormat="1" ht="19.8" customHeight="1">
      <c r="A101" s="35"/>
      <c r="B101" s="41"/>
      <c r="C101" s="37"/>
      <c r="D101" s="37"/>
      <c r="E101" s="38"/>
      <c r="F101" s="39"/>
    </row>
    <row r="102" spans="1:6" ht="13.5" thickBot="1">
      <c r="C102" s="55"/>
      <c r="D102" s="55"/>
      <c r="E102" s="56" t="s">
        <v>51</v>
      </c>
      <c r="F102" s="57">
        <f>SUM(F77:F101)</f>
        <v>0</v>
      </c>
    </row>
    <row r="103" spans="1:6" ht="13.15">
      <c r="C103" s="46"/>
      <c r="D103" s="46"/>
      <c r="E103" s="50"/>
      <c r="F103" s="51"/>
    </row>
    <row r="104" spans="1:6" ht="13.15">
      <c r="C104" s="46"/>
      <c r="D104" s="46"/>
      <c r="E104" s="50"/>
      <c r="F104" s="51"/>
    </row>
    <row r="105" spans="1:6" ht="13.15">
      <c r="B105" s="36" t="s">
        <v>12</v>
      </c>
    </row>
    <row r="106" spans="1:6" ht="13.15">
      <c r="B106" s="36"/>
    </row>
    <row r="107" spans="1:6" ht="51">
      <c r="A107" s="40">
        <v>1</v>
      </c>
      <c r="B107" s="41" t="s">
        <v>67</v>
      </c>
      <c r="C107" s="42" t="s">
        <v>1</v>
      </c>
      <c r="D107" s="43">
        <v>36</v>
      </c>
      <c r="E107" s="44">
        <v>0</v>
      </c>
      <c r="F107" s="39">
        <f>ROUND(D107*E107,2)</f>
        <v>0</v>
      </c>
    </row>
    <row r="108" spans="1:6">
      <c r="A108" s="40"/>
      <c r="B108" s="41"/>
      <c r="C108" s="42"/>
      <c r="D108" s="43"/>
      <c r="E108" s="44"/>
    </row>
    <row r="109" spans="1:6">
      <c r="A109" s="40">
        <v>2</v>
      </c>
      <c r="B109" s="41" t="s">
        <v>40</v>
      </c>
      <c r="C109" s="42" t="s">
        <v>38</v>
      </c>
      <c r="D109" s="43">
        <v>4</v>
      </c>
      <c r="E109" s="44">
        <v>0</v>
      </c>
      <c r="F109" s="39">
        <f>ROUND(D109*E109,2)</f>
        <v>0</v>
      </c>
    </row>
    <row r="110" spans="1:6" ht="14" customHeight="1">
      <c r="A110" s="40"/>
      <c r="B110" s="41"/>
      <c r="C110" s="42"/>
      <c r="D110" s="43"/>
      <c r="E110" s="44"/>
    </row>
    <row r="111" spans="1:6" s="46" customFormat="1" ht="14.45" customHeight="1">
      <c r="A111" s="35"/>
      <c r="B111" s="41"/>
      <c r="C111" s="37"/>
      <c r="D111" s="37"/>
      <c r="E111" s="38"/>
      <c r="F111" s="39"/>
    </row>
    <row r="112" spans="1:6" s="46" customFormat="1" ht="13.15">
      <c r="A112" s="35">
        <v>3</v>
      </c>
      <c r="B112" s="45" t="s">
        <v>15</v>
      </c>
      <c r="C112" s="37" t="s">
        <v>6</v>
      </c>
      <c r="D112" s="37">
        <v>1</v>
      </c>
      <c r="E112" s="38">
        <v>0</v>
      </c>
      <c r="F112" s="39">
        <f>ROUND(D112*E112,2)</f>
        <v>0</v>
      </c>
    </row>
    <row r="113" spans="1:6" ht="13.15" thickBot="1">
      <c r="A113" s="58"/>
      <c r="B113" s="59"/>
      <c r="C113" s="60"/>
      <c r="D113" s="61"/>
      <c r="E113" s="62"/>
      <c r="F113" s="62"/>
    </row>
    <row r="114" spans="1:6" ht="13.15">
      <c r="C114" s="46"/>
      <c r="D114" s="46"/>
      <c r="E114" s="50" t="s">
        <v>13</v>
      </c>
      <c r="F114" s="51">
        <f>SUM(F107:F112)</f>
        <v>0</v>
      </c>
    </row>
    <row r="115" spans="1:6" ht="13.15">
      <c r="C115" s="46"/>
      <c r="D115" s="46"/>
      <c r="E115" s="50"/>
      <c r="F115" s="51"/>
    </row>
    <row r="116" spans="1:6" ht="13.15">
      <c r="C116" s="46"/>
      <c r="D116" s="46"/>
      <c r="E116" s="50"/>
      <c r="F116" s="51"/>
    </row>
    <row r="117" spans="1:6" ht="13.15">
      <c r="C117" s="46"/>
      <c r="D117" s="46"/>
      <c r="E117" s="50"/>
      <c r="F117" s="51"/>
    </row>
    <row r="118" spans="1:6" ht="13.15">
      <c r="C118" s="46"/>
      <c r="D118" s="46"/>
      <c r="E118" s="50"/>
      <c r="F118" s="51"/>
    </row>
    <row r="119" spans="1:6" ht="13.15">
      <c r="C119" s="46"/>
      <c r="D119" s="46"/>
      <c r="E119" s="50"/>
      <c r="F119" s="51"/>
    </row>
    <row r="120" spans="1:6" ht="13.15">
      <c r="C120" s="46"/>
      <c r="D120" s="46"/>
      <c r="E120" s="50"/>
      <c r="F120" s="51"/>
    </row>
  </sheetData>
  <pageMargins left="0.70866141732283472" right="0.74803149606299213" top="0.31496062992125984" bottom="0.39370078740157483" header="0" footer="0"/>
  <pageSetup paperSize="9" scale="95" orientation="portrait" horizontalDpi="4294967293" verticalDpi="4294967293" r:id="rId1"/>
  <headerFooter alignWithMargins="0">
    <oddHeader>&amp;RStran: &amp;P</oddHeader>
  </headerFooter>
  <rowBreaks count="2" manualBreakCount="2">
    <brk id="20" max="16383" man="1"/>
    <brk id="10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3"/>
  <sheetViews>
    <sheetView workbookViewId="0">
      <selection activeCell="B4" sqref="B4"/>
    </sheetView>
  </sheetViews>
  <sheetFormatPr defaultRowHeight="12.75"/>
  <cols>
    <col min="2" max="2" width="48.6640625" customWidth="1"/>
    <col min="4" max="4" width="6" customWidth="1"/>
    <col min="5" max="5" width="6.6640625" customWidth="1"/>
    <col min="6" max="6" width="9.46484375" bestFit="1" customWidth="1"/>
  </cols>
  <sheetData>
    <row r="1" spans="1:6" ht="20.65">
      <c r="A1" s="6"/>
      <c r="B1" s="7" t="s">
        <v>4</v>
      </c>
      <c r="C1" s="8"/>
      <c r="D1" s="9"/>
    </row>
    <row r="2" spans="1:6" ht="13.15">
      <c r="A2" s="6"/>
      <c r="B2" s="6"/>
      <c r="C2" s="8"/>
      <c r="D2" s="9"/>
    </row>
    <row r="3" spans="1:6" ht="13.15">
      <c r="A3" s="6"/>
      <c r="B3" s="6"/>
      <c r="C3" s="8"/>
      <c r="D3" s="9"/>
    </row>
    <row r="4" spans="1:6" ht="39" customHeight="1">
      <c r="A4" s="6"/>
      <c r="B4" s="22" t="s">
        <v>76</v>
      </c>
      <c r="C4" s="8"/>
      <c r="D4" s="9"/>
    </row>
    <row r="5" spans="1:6" ht="13.15">
      <c r="A5" s="6"/>
      <c r="B5" s="10"/>
      <c r="C5" s="8"/>
      <c r="D5" s="9"/>
    </row>
    <row r="6" spans="1:6" ht="13.15">
      <c r="A6" s="6"/>
      <c r="B6" s="10"/>
      <c r="C6" s="8"/>
      <c r="D6" s="9"/>
    </row>
    <row r="7" spans="1:6" ht="44.45" customHeight="1" thickBot="1">
      <c r="A7" s="6"/>
      <c r="B7" s="11" t="s">
        <v>52</v>
      </c>
      <c r="C7" s="12"/>
      <c r="D7" s="13"/>
      <c r="E7" s="14"/>
      <c r="F7" s="15">
        <f>'STANOVANJSKI OBJEKT'!F18</f>
        <v>0</v>
      </c>
    </row>
    <row r="8" spans="1:6" ht="13.15">
      <c r="A8" s="6"/>
      <c r="B8" s="6"/>
      <c r="C8" s="8"/>
      <c r="D8" s="9"/>
    </row>
    <row r="9" spans="1:6" ht="13.15">
      <c r="A9" s="6"/>
      <c r="B9" s="6" t="s">
        <v>3</v>
      </c>
      <c r="C9" s="8"/>
      <c r="D9" s="16"/>
      <c r="F9" s="17">
        <f>'STANOVANJSKI OBJEKT'!F54</f>
        <v>0</v>
      </c>
    </row>
    <row r="10" spans="1:6" ht="13.15">
      <c r="A10" s="6"/>
      <c r="B10" s="6"/>
      <c r="C10" s="8"/>
      <c r="D10" s="16"/>
      <c r="F10" s="17"/>
    </row>
    <row r="11" spans="1:6" ht="13.15">
      <c r="A11" s="6"/>
      <c r="B11" s="6" t="s">
        <v>21</v>
      </c>
      <c r="C11" s="8"/>
      <c r="D11" s="16"/>
      <c r="F11" s="17">
        <f>'STANOVANJSKI OBJEKT'!F65</f>
        <v>0</v>
      </c>
    </row>
    <row r="12" spans="1:6" ht="13.15">
      <c r="A12" s="6"/>
      <c r="B12" s="6" t="s">
        <v>19</v>
      </c>
      <c r="C12" s="8"/>
      <c r="D12" s="16"/>
      <c r="F12" s="17">
        <f>'STANOVANJSKI OBJEKT'!F72</f>
        <v>0</v>
      </c>
    </row>
    <row r="13" spans="1:6" ht="13.15">
      <c r="A13" s="6"/>
      <c r="B13" s="6" t="s">
        <v>50</v>
      </c>
      <c r="C13" s="8"/>
      <c r="D13" s="16"/>
      <c r="F13" s="17">
        <f>'STANOVANJSKI OBJEKT'!F102</f>
        <v>0</v>
      </c>
    </row>
    <row r="14" spans="1:6" ht="13.15">
      <c r="A14" s="6"/>
      <c r="B14" s="6"/>
      <c r="C14" s="8"/>
      <c r="D14" s="16"/>
      <c r="F14" s="17"/>
    </row>
    <row r="15" spans="1:6" ht="13.15">
      <c r="A15" s="6"/>
      <c r="B15" s="6" t="s">
        <v>14</v>
      </c>
      <c r="C15" s="8"/>
      <c r="D15" s="16"/>
      <c r="F15" s="17">
        <f>'STANOVANJSKI OBJEKT'!F114</f>
        <v>0</v>
      </c>
    </row>
    <row r="16" spans="1:6" ht="13.15" thickBot="1">
      <c r="B16" s="14"/>
      <c r="C16" s="19"/>
      <c r="D16" s="15"/>
      <c r="E16" s="14"/>
      <c r="F16" s="14"/>
    </row>
    <row r="17" spans="1:6" ht="13.15">
      <c r="B17" s="6" t="s">
        <v>8</v>
      </c>
      <c r="C17" s="20"/>
      <c r="D17" s="21"/>
      <c r="F17" s="17">
        <f>SUM(F7:F15)</f>
        <v>0</v>
      </c>
    </row>
    <row r="18" spans="1:6" ht="13.15">
      <c r="B18" s="6" t="s">
        <v>17</v>
      </c>
      <c r="C18" s="20"/>
      <c r="D18" s="21"/>
      <c r="F18" s="17">
        <f>F17*0.05</f>
        <v>0</v>
      </c>
    </row>
    <row r="19" spans="1:6" ht="13.15">
      <c r="B19" s="6"/>
      <c r="C19" s="20"/>
      <c r="D19" s="21"/>
      <c r="F19" s="17"/>
    </row>
    <row r="20" spans="1:6" s="2" customFormat="1" ht="11.65">
      <c r="A20" s="3"/>
      <c r="B20" s="1"/>
      <c r="E20" s="4"/>
      <c r="F20" s="5"/>
    </row>
    <row r="21" spans="1:6" ht="13.15">
      <c r="B21" s="6" t="s">
        <v>10</v>
      </c>
      <c r="C21" s="20"/>
      <c r="D21" s="21"/>
      <c r="F21" s="17">
        <f>F17+F18</f>
        <v>0</v>
      </c>
    </row>
    <row r="22" spans="1:6" ht="13.5" thickBot="1">
      <c r="B22" s="18" t="s">
        <v>16</v>
      </c>
      <c r="C22" s="19"/>
      <c r="D22" s="23"/>
      <c r="E22" s="14"/>
      <c r="F22" s="15">
        <f>F21*0.095</f>
        <v>0</v>
      </c>
    </row>
    <row r="23" spans="1:6" ht="13.15">
      <c r="B23" s="6" t="s">
        <v>11</v>
      </c>
      <c r="C23" s="20"/>
      <c r="D23" s="21"/>
      <c r="F23" s="17">
        <f>F21+F22</f>
        <v>0</v>
      </c>
    </row>
  </sheetData>
  <pageMargins left="0.7" right="0.7" top="0.75" bottom="0.75" header="0.3" footer="0.3"/>
  <pageSetup paperSize="9"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83A63FD827A72C449E75EF86B2773AEC" ma:contentTypeVersion="11" ma:contentTypeDescription="Ustvari nov dokument." ma:contentTypeScope="" ma:versionID="666fa67b365d6b73100bd2b8e684d7aa">
  <xsd:schema xmlns:xsd="http://www.w3.org/2001/XMLSchema" xmlns:xs="http://www.w3.org/2001/XMLSchema" xmlns:p="http://schemas.microsoft.com/office/2006/metadata/properties" xmlns:ns3="2aa7f480-612e-440e-a48f-3f84ad9e3811" targetNamespace="http://schemas.microsoft.com/office/2006/metadata/properties" ma:root="true" ma:fieldsID="17db49f00f5d2a6457d880d7a1e7297c" ns3:_="">
    <xsd:import namespace="2aa7f480-612e-440e-a48f-3f84ad9e3811"/>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System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a7f480-612e-440e-a48f-3f84ad9e3811"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dexed="true" ma:internalName="MediaServiceLocatio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87F763-674B-4764-9836-91CBC576F15E}">
  <ds:schemaRefs>
    <ds:schemaRef ds:uri="http://schemas.microsoft.com/sharepoint/v3/contenttype/forms"/>
  </ds:schemaRefs>
</ds:datastoreItem>
</file>

<file path=customXml/itemProps2.xml><?xml version="1.0" encoding="utf-8"?>
<ds:datastoreItem xmlns:ds="http://schemas.openxmlformats.org/officeDocument/2006/customXml" ds:itemID="{B95C1F63-6FFF-4594-956A-3B72003D607E}">
  <ds:schemaRefs>
    <ds:schemaRef ds:uri="http://purl.org/dc/terms/"/>
    <ds:schemaRef ds:uri="http://schemas.microsoft.com/office/infopath/2007/PartnerControls"/>
    <ds:schemaRef ds:uri="http://purl.org/dc/dcmitype/"/>
    <ds:schemaRef ds:uri="http://www.w3.org/XML/1998/namespace"/>
    <ds:schemaRef ds:uri="http://schemas.microsoft.com/office/2006/documentManagement/types"/>
    <ds:schemaRef ds:uri="http://purl.org/dc/elements/1.1/"/>
    <ds:schemaRef ds:uri="http://schemas.openxmlformats.org/package/2006/metadata/core-properties"/>
    <ds:schemaRef ds:uri="2aa7f480-612e-440e-a48f-3f84ad9e3811"/>
    <ds:schemaRef ds:uri="http://schemas.microsoft.com/office/2006/metadata/properties"/>
  </ds:schemaRefs>
</ds:datastoreItem>
</file>

<file path=customXml/itemProps3.xml><?xml version="1.0" encoding="utf-8"?>
<ds:datastoreItem xmlns:ds="http://schemas.openxmlformats.org/officeDocument/2006/customXml" ds:itemID="{978F6036-80F2-46F4-B3BE-0C5A1DB90E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a7f480-612e-440e-a48f-3f84ad9e38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UVODNI LIST</vt:lpstr>
      <vt:lpstr>STANOVANJSKI OBJEKT</vt:lpstr>
      <vt:lpstr>REKAPITULACIJA</vt:lpstr>
    </vt:vector>
  </TitlesOfParts>
  <Company>zrna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doma</dc:creator>
  <cp:lastModifiedBy>Tim Bernard Pušnik</cp:lastModifiedBy>
  <cp:lastPrinted>2024-01-22T09:09:10Z</cp:lastPrinted>
  <dcterms:created xsi:type="dcterms:W3CDTF">2008-12-27T15:19:23Z</dcterms:created>
  <dcterms:modified xsi:type="dcterms:W3CDTF">2026-01-19T09:12:08Z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0x01010083A63FD827A72C449E75EF86B2773AEC</vt:lpwstr>
  </property>
</Properties>
</file>